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bookViews>
    <workbookView xWindow="0" yWindow="0" windowWidth="20000" windowHeight="12000" firstSheet="0" activeTab="0"/>
  </bookViews>
  <sheets>
    <sheet sheetId="1" name="Start here" state="visible" r:id="rId4"/>
    <sheet sheetId="2" name="Dashboard" state="visible" r:id="rId5"/>
    <sheet sheetId="3" name="Income" state="visible" r:id="rId6"/>
    <sheet sheetId="4" name="Expenses" state="visible" r:id="rId7"/>
    <sheet sheetId="5" name="Monthly P&amp;L" state="visible" r:id="rId8"/>
    <sheet sheetId="6" name="Schedule C" state="visible" r:id="rId9"/>
    <sheet sheetId="7" name="Estimated tax" state="visible" r:id="rId10"/>
    <sheet sheetId="8" name="Sales tax" state="visible" r:id="rId11"/>
    <sheet sheetId="9" name="Accounts" state="visible" r:id="rId12"/>
    <sheet sheetId="10" name="Setup" state="visible" r:id="rId13"/>
    <sheet sheetId="11" name="Lists" state="veryHidden" r:id="rId14"/>
  </sheets>
  <calcPr calcId="171027" fullCalcOnLoad="1"/>
</workbook>
</file>

<file path=xl/sharedStrings.xml><?xml version="1.0" encoding="utf-8"?>
<sst xmlns="http://schemas.openxmlformats.org/spreadsheetml/2006/main" count="1127" uniqueCount="289">
  <si>
    <t>Small Business Bookkeeping Template</t>
  </si>
  <si>
    <t>Free from Ledgerbrook. Works in Excel and Google Sheets (File &gt; Import).</t>
  </si>
  <si>
    <t>1. Setup: enter your business name, tax year, accounts with their January 1 balances, and your tax rates. Rename or add categories if you like.</t>
  </si>
  <si>
    <t>2. Income: one row per payment you receive. Pick a category and the account the money went into.</t>
  </si>
  <si>
    <t>3. Expenses: one row per purchase or payment. Use Transfer when you move money between your own accounts or pay the credit card, and fill in To account.</t>
  </si>
  <si>
    <t>4. Owner draw and Owner contribution track money you take out or put in. They change balances, not profit.</t>
  </si>
  <si>
    <t>5. Dashboard, Monthly P&amp;L, Schedule C, Estimated tax and Sales tax fill themselves in. You never type in a shaded cell.</t>
  </si>
  <si>
    <t>6. Once a month, type your bank and card statement balances on the Accounts tab. A difference of 0 means the month is reconciled.</t>
  </si>
  <si>
    <t/>
  </si>
  <si>
    <t>Tips</t>
  </si>
  <si>
    <t>Record refunds you give as negative income. Record refunds you receive as negative expenses.</t>
  </si>
  <si>
    <t>Dates outside the tax year on Setup are ignored, so start a fresh copy each January.</t>
  </si>
  <si>
    <t>Each tab holds 2,500 rows. Past that, start a second file or move to accounting software.</t>
  </si>
  <si>
    <t>Want it done for you? Ledgerbrook does monthly bookkeeping in QuickBooks Online: ledgerbrook.com/monthly-bookkeeping/</t>
  </si>
  <si>
    <t>Dashboard</t>
  </si>
  <si>
    <t>Your year at a glance. Everything here updates from the Income and Expenses tabs.</t>
  </si>
  <si>
    <t>INCOME</t>
  </si>
  <si>
    <t>EXPENSES</t>
  </si>
  <si>
    <t>NET PROFIT</t>
  </si>
  <si>
    <t>PROFIT MARGIN</t>
  </si>
  <si>
    <t>MONTH BY MONTH</t>
  </si>
  <si>
    <t>Month</t>
  </si>
  <si>
    <t>Income</t>
  </si>
  <si>
    <t>Expenses</t>
  </si>
  <si>
    <t>Profit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</si>
  <si>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</si>
  <si>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</si>
  <si>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</si>
  <si>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</si>
  <si>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</si>
  <si>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</si>
  <si>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</si>
  <si>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</si>
  <si>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</si>
  <si>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</si>
  <si>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</si>
  <si>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</si>
  <si>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TOP EXPENSE CATEGORIES</t>
  </si>
  <si>
    <t>Rank</t>
  </si>
  <si>
    <t>Category</t>
  </si>
  <si>
    <t>Amount</t>
  </si>
  <si>
    <t>NEXT ESTIMATED TAX PAYMENT</t>
  </si>
  <si>
    <t>Due</t>
  </si>
  <si>
    <t>Set aside</t>
  </si>
  <si>
    <t>Sales tax owed</t>
  </si>
  <si>
    <t>Date</t>
  </si>
  <si>
    <t>Description</t>
  </si>
  <si>
    <t>Customer</t>
  </si>
  <si>
    <t>Account</t>
  </si>
  <si>
    <t>Total received</t>
  </si>
  <si>
    <t>Sales tax included</t>
  </si>
  <si>
    <t>Net income</t>
  </si>
  <si>
    <t>Website design</t>
  </si>
  <si>
    <t>Calder &amp; Moss Law</t>
  </si>
  <si>
    <t>Services</t>
  </si>
  <si>
    <t>Business checking</t>
  </si>
  <si>
    <t>Print shop order</t>
  </si>
  <si>
    <t>Online store</t>
  </si>
  <si>
    <t>Product sales</t>
  </si>
  <si>
    <t>Brand identity project</t>
  </si>
  <si>
    <t>Fernwood Dental</t>
  </si>
  <si>
    <t>Monthly design retainer</t>
  </si>
  <si>
    <t>Hollis Bakery</t>
  </si>
  <si>
    <t>Tidewater Realty</t>
  </si>
  <si>
    <t>Brightside Yoga</t>
  </si>
  <si>
    <t>Oakmont Cafe</t>
  </si>
  <si>
    <t>Packaging design</t>
  </si>
  <si>
    <t>Vendor</t>
  </si>
  <si>
    <t>To account (transfers)</t>
  </si>
  <si>
    <t>Maple Street Properties</t>
  </si>
  <si>
    <t>Studio rent</t>
  </si>
  <si>
    <t>Rent</t>
  </si>
  <si>
    <t>Adobe</t>
  </si>
  <si>
    <t>Creative Cloud</t>
  </si>
  <si>
    <t>Software and subscriptions</t>
  </si>
  <si>
    <t>Business credit card</t>
  </si>
  <si>
    <t>Figma</t>
  </si>
  <si>
    <t>Professional plan</t>
  </si>
  <si>
    <t>Verizon</t>
  </si>
  <si>
    <t>Phone and internet</t>
  </si>
  <si>
    <t>Meta</t>
  </si>
  <si>
    <t>Instagram ads</t>
  </si>
  <si>
    <t>Advertising</t>
  </si>
  <si>
    <t>PrintPress Supply</t>
  </si>
  <si>
    <t>Print stock and ink</t>
  </si>
  <si>
    <t>Cost of goods sold</t>
  </si>
  <si>
    <t>Chase Card Services</t>
  </si>
  <si>
    <t>Card payment</t>
  </si>
  <si>
    <t>Transfer</t>
  </si>
  <si>
    <t>Staples</t>
  </si>
  <si>
    <t>Office supplies</t>
  </si>
  <si>
    <t>Supplies</t>
  </si>
  <si>
    <t>Stripe</t>
  </si>
  <si>
    <t>Card processing fees</t>
  </si>
  <si>
    <t>Bank and merchant fees</t>
  </si>
  <si>
    <t>Hartwell Insurance</t>
  </si>
  <si>
    <t>General liability, annual</t>
  </si>
  <si>
    <t>Insurance</t>
  </si>
  <si>
    <t>Blue Door Bistro</t>
  </si>
  <si>
    <t>Client lunch</t>
  </si>
  <si>
    <t>Meals</t>
  </si>
  <si>
    <t>Owner</t>
  </si>
  <si>
    <t>Owner pay</t>
  </si>
  <si>
    <t>Owner draw</t>
  </si>
  <si>
    <t>Set aside for taxes</t>
  </si>
  <si>
    <t>Tax savings</t>
  </si>
  <si>
    <t>Lane &amp; Co. CPAs</t>
  </si>
  <si>
    <t>Prior-year tax return</t>
  </si>
  <si>
    <t>Legal and professional</t>
  </si>
  <si>
    <t>Office Depot</t>
  </si>
  <si>
    <t>Apple</t>
  </si>
  <si>
    <t>Studio display</t>
  </si>
  <si>
    <t>Office expense</t>
  </si>
  <si>
    <t>IRS</t>
  </si>
  <si>
    <t>Q1 estimated tax</t>
  </si>
  <si>
    <t>Estimated tax payment</t>
  </si>
  <si>
    <t>Market Hall Cafe</t>
  </si>
  <si>
    <t>Dana Ortiz</t>
  </si>
  <si>
    <t>Freelance illustration</t>
  </si>
  <si>
    <t>Contract labor</t>
  </si>
  <si>
    <t>State Dept. of Revenue</t>
  </si>
  <si>
    <t>Sales tax return</t>
  </si>
  <si>
    <t>Sales tax payment</t>
  </si>
  <si>
    <t>AIGA</t>
  </si>
  <si>
    <t>Design conference</t>
  </si>
  <si>
    <t>Travel</t>
  </si>
  <si>
    <t>Q2 estimated tax</t>
  </si>
  <si>
    <t>Rae Kim</t>
  </si>
  <si>
    <t>County Clerk</t>
  </si>
  <si>
    <t>Business license renewal</t>
  </si>
  <si>
    <t>Taxes and licenses</t>
  </si>
  <si>
    <t>Q3 estimated tax</t>
  </si>
  <si>
    <t>Skillshare</t>
  </si>
  <si>
    <t>Typography course</t>
  </si>
  <si>
    <t>Education and training</t>
  </si>
  <si>
    <t>Monthly profit and loss</t>
  </si>
  <si>
    <t>Calculated from the Income and Expenses tabs. Owner, transfer and tax payment entries are left out.</t>
  </si>
  <si>
    <t>Sch. C</t>
  </si>
  <si>
    <t>Total</t>
  </si>
  <si>
    <t>Total income</t>
  </si>
  <si>
    <t>Total expenses</t>
  </si>
  <si>
    <t>Net profit</t>
  </si>
  <si>
    <t>Profit margin</t>
  </si>
  <si>
    <t>Deductible expenses (for tax)</t>
  </si>
  <si>
    <t>Taxable profit (for tax)</t>
  </si>
  <si>
    <t>Schedule C summary</t>
  </si>
  <si>
    <t>Totals by line of IRS Schedule C (Form 1040), Profit or Loss From Business. Meals are counted at 50%.</t>
  </si>
  <si>
    <t>Line</t>
  </si>
  <si>
    <t>Notes</t>
  </si>
  <si>
    <t>1</t>
  </si>
  <si>
    <t>Gross receipts or sales</t>
  </si>
  <si>
    <t>Net of refunds you recorded as negative income.</t>
  </si>
  <si>
    <t>4</t>
  </si>
  <si>
    <t>Simplified: purchases for resale. Part III of the form adjusts for inventory.</t>
  </si>
  <si>
    <t>5</t>
  </si>
  <si>
    <t>Gross profit</t>
  </si>
  <si>
    <t>6</t>
  </si>
  <si>
    <t>Other income</t>
  </si>
  <si>
    <t>7</t>
  </si>
  <si>
    <t>Gross income</t>
  </si>
  <si>
    <t>8</t>
  </si>
  <si>
    <t>9</t>
  </si>
  <si>
    <t>Car and truck expenses</t>
  </si>
  <si>
    <t>Actual costs. If you use the standard mileage rate, enter mileage x rate here instead.</t>
  </si>
  <si>
    <t>10</t>
  </si>
  <si>
    <t>Commissions and fees</t>
  </si>
  <si>
    <t>11</t>
  </si>
  <si>
    <t>13</t>
  </si>
  <si>
    <t>Depreciation and section 179</t>
  </si>
  <si>
    <t>14</t>
  </si>
  <si>
    <t>Employee benefit programs</t>
  </si>
  <si>
    <t>15</t>
  </si>
  <si>
    <t>Insurance (other than health)</t>
  </si>
  <si>
    <t>16a</t>
  </si>
  <si>
    <t>Interest: mortgage</t>
  </si>
  <si>
    <t>16b</t>
  </si>
  <si>
    <t>Interest: other</t>
  </si>
  <si>
    <t>17</t>
  </si>
  <si>
    <t>Legal and professional services</t>
  </si>
  <si>
    <t>18</t>
  </si>
  <si>
    <t>19</t>
  </si>
  <si>
    <t>Pension and profit-sharing plans</t>
  </si>
  <si>
    <t>20a</t>
  </si>
  <si>
    <t>Rent or lease: vehicles, machinery, equipment</t>
  </si>
  <si>
    <t>20b</t>
  </si>
  <si>
    <t>Rent or lease: other business property</t>
  </si>
  <si>
    <t>21</t>
  </si>
  <si>
    <t>Repairs and maintenance</t>
  </si>
  <si>
    <t>22</t>
  </si>
  <si>
    <t>23</t>
  </si>
  <si>
    <t>24a</t>
  </si>
  <si>
    <t>24b</t>
  </si>
  <si>
    <t>Deductible meals</t>
  </si>
  <si>
    <t>Already reduced to the 50% deductible share.</t>
  </si>
  <si>
    <t>25</t>
  </si>
  <si>
    <t>Utilities</t>
  </si>
  <si>
    <t>26</t>
  </si>
  <si>
    <t>Wages</t>
  </si>
  <si>
    <t>27a</t>
  </si>
  <si>
    <t>Other expenses</t>
  </si>
  <si>
    <t>28</t>
  </si>
  <si>
    <t>29</t>
  </si>
  <si>
    <t>Tentative profit (loss)</t>
  </si>
  <si>
    <t>30</t>
  </si>
  <si>
    <t>Business use of home</t>
  </si>
  <si>
    <t>Simplified method: $5 per square foot, up to 300 sq ft.</t>
  </si>
  <si>
    <t>31</t>
  </si>
  <si>
    <t>Net profit (loss)</t>
  </si>
  <si>
    <t>A summary to help you or your tax preparer fill in the form, not a filed return. Depreciation, vehicle and home office rules have more detail than this sheet covers.</t>
  </si>
  <si>
    <t>Estimated tax</t>
  </si>
  <si>
    <t>A pay-as-you-go estimate of federal self-employment tax plus income tax, using your rates on the Setup tab.</t>
  </si>
  <si>
    <t>Payment</t>
  </si>
  <si>
    <t>Covers</t>
  </si>
  <si>
    <t>Due date</t>
  </si>
  <si>
    <t>Profit in period</t>
  </si>
  <si>
    <t>Profit year to date</t>
  </si>
  <si>
    <t>Self-employment tax (YTD)</t>
  </si>
  <si>
    <t>Income tax (YTD)</t>
  </si>
  <si>
    <t>Total tax (YTD)</t>
  </si>
  <si>
    <t>This payment</t>
  </si>
  <si>
    <t>Paid</t>
  </si>
  <si>
    <t>Still to pay</t>
  </si>
  <si>
    <t>Q1</t>
  </si>
  <si>
    <t>Jan to Mar</t>
  </si>
  <si>
    <t>Q2</t>
  </si>
  <si>
    <t>Apr to May</t>
  </si>
  <si>
    <t>Q3</t>
  </si>
  <si>
    <t>Jun to Aug</t>
  </si>
  <si>
    <t>Q4</t>
  </si>
  <si>
    <t>Sep to Dec</t>
  </si>
  <si>
    <t>How it works: each payment is the tax on your profit so far this year, minus what earlier payments already covered.</t>
  </si>
  <si>
    <t>Self-employment tax is 15.3% of 92.35% of profit (12.4% Social Security up to the wage base, 2.9% Medicare). Income tax uses your rate on profit less half the self-employment tax.</t>
  </si>
  <si>
    <t>Not included: the 20% qualified business income deduction, tax brackets, other household income, credits, and the 0.9% additional Medicare tax. Treat this as a savings target, not tax advice.</t>
  </si>
  <si>
    <t>A payment for Q4 made in January belongs in next year's file. Here it will show as still to pay.</t>
  </si>
  <si>
    <t>Sales tax</t>
  </si>
  <si>
    <t>Collected comes from the Sales tax included column on the Income tab; remitted from Sales tax payment entries.</t>
  </si>
  <si>
    <t>Collected</t>
  </si>
  <si>
    <t>Remitted</t>
  </si>
  <si>
    <t>Owed (running)</t>
  </si>
  <si>
    <t>Accounts</t>
  </si>
  <si>
    <t>Balances from your opening balance plus every entry. Enter statement balances to check each month.</t>
  </si>
  <si>
    <t>Type</t>
  </si>
  <si>
    <t>Opening</t>
  </si>
  <si>
    <t>Money in</t>
  </si>
  <si>
    <t>Money out</t>
  </si>
  <si>
    <t>Ending</t>
  </si>
  <si>
    <t>MONTH-END BALANCE (CALCULATED)</t>
  </si>
  <si>
    <t>STATEMENT BALANCE (TYPE IT FROM YOUR BANK OR CARD STATEMENT)</t>
  </si>
  <si>
    <t>DIFFERENCE (STATEMENT MINUS CALCULATED; 0 MEANS RECONCILED)</t>
  </si>
  <si>
    <t>Setup</t>
  </si>
  <si>
    <t>Fill this in first. White cells are yours to edit; shaded cells calculate.</t>
  </si>
  <si>
    <t>Business name</t>
  </si>
  <si>
    <t>Juniper Lane Design Co.</t>
  </si>
  <si>
    <t>Tax year</t>
  </si>
  <si>
    <t>Calendar year this file covers. Use a new copy each year.</t>
  </si>
  <si>
    <t>Do you collect sales tax?</t>
  </si>
  <si>
    <t>Yes</t>
  </si>
  <si>
    <t>Yes or No. Adds a sales tax column to your income totals.</t>
  </si>
  <si>
    <t>Federal income tax rate</t>
  </si>
  <si>
    <t>Your expected effective rate. 10% to 22% covers most sole proprietors.</t>
  </si>
  <si>
    <t>State income tax rate</t>
  </si>
  <si>
    <t>0% if your state has no income tax.</t>
  </si>
  <si>
    <t>Social Security wage base</t>
  </si>
  <si>
    <t>Set by the SSA each year. Self-employment tax stops charging the 12.4% Social Security part above it.</t>
  </si>
  <si>
    <t>ACCOUNTS</t>
  </si>
  <si>
    <t>Account name</t>
  </si>
  <si>
    <t>Opening balance (Jan 1)</t>
  </si>
  <si>
    <t>Checking</t>
  </si>
  <si>
    <t>Bank, savings, card and cash accounts. Enter a credit card's opening balance owed as a negative number.</t>
  </si>
  <si>
    <t>Credit card</t>
  </si>
  <si>
    <t>Savings</t>
  </si>
  <si>
    <t>INCOME CATEGORIES</t>
  </si>
  <si>
    <t>Schedule C line</t>
  </si>
  <si>
    <t>Line 1 for sales and services, line 6 for other business income. Record refunds as negative income.</t>
  </si>
  <si>
    <t>EXPENSE CATEGORIES</t>
  </si>
  <si>
    <t>Deductible share</t>
  </si>
  <si>
    <t>Rename or add categories freely. Keep the Schedule C line so the tax summary stays right. Meals are 50% deductible.</t>
  </si>
  <si>
    <t>Car and truck</t>
  </si>
  <si>
    <t>Depreciation</t>
  </si>
  <si>
    <t>Employee benefits</t>
  </si>
  <si>
    <t>Retirement plans</t>
  </si>
  <si>
    <t>Equipment rental</t>
  </si>
  <si>
    <t>BUILT-IN CATEGORIES (NOT PROFIT OR LOSS)</t>
  </si>
  <si>
    <t>Owner contribution</t>
  </si>
  <si>
    <t>Income tab. Money you put into the business.</t>
  </si>
  <si>
    <t>Expenses tab. Money you take out for yourself.</t>
  </si>
  <si>
    <t>Expenses tab. Moves money between your accounts, including paying the credit card. Fill in To account.</t>
  </si>
  <si>
    <t>Expenses tab. Sales tax you send to the state.</t>
  </si>
  <si>
    <t>Expenses tab. Federal or state estimated tax payments.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</si>
</sst>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;[Red]-#,##0.00"/>
    <numFmt numFmtId="165" formatCode="0.0%"/>
    <numFmt numFmtId="166" formatCode="mmm d, yyyy"/>
    <numFmt numFmtId="167" formatCode="#,##0.00;[Red]-#,##0.00;&quot;-&quot;"/>
  </numFmts>
  <fonts count="24" x14ac:knownFonts="1">
    <font>
      <color theme="1"/>
      <family val="2"/>
      <scheme val="minor"/>
      <sz val="11"/>
      <name val="Calibri"/>
    </font>
    <font>
      <color rgb="FF1C1B18"/>
      <sz val="22"/>
      <name val="Georgia"/>
    </font>
    <font>
      <color rgb="FF6B6558"/>
      <sz val="10"/>
      <name val="Arial"/>
    </font>
    <font>
      <color rgb="FF1C1B18"/>
      <sz val="11"/>
      <name val="Arial"/>
    </font>
    <font>
      <b/>
      <color rgb="FF7D6020"/>
      <sz val="11"/>
      <name val="Arial"/>
    </font>
    <font>
      <color rgb="FF1C1B18"/>
      <sz val="20"/>
      <name val="Georgia"/>
    </font>
    <font>
      <b/>
      <color rgb="FF6B6558"/>
      <sz val="11"/>
      <name val="Arial"/>
    </font>
    <font>
      <b/>
      <color rgb="FF7D6020"/>
      <sz val="8"/>
      <name val="Arial"/>
    </font>
    <font>
      <color rgb="FF1C1B18"/>
      <sz val="16"/>
      <name val="Georgia"/>
    </font>
    <font>
      <color rgb="FF1B4332"/>
      <sz val="16"/>
      <name val="Georgia"/>
    </font>
    <font>
      <b/>
      <color rgb="FF7D6020"/>
      <sz val="9"/>
      <name val="Arial"/>
    </font>
    <font>
      <b/>
      <color rgb="FFF7F3EA"/>
      <sz val="10"/>
      <name val="Arial"/>
    </font>
    <font>
      <color rgb="FF1C1B18"/>
      <sz val="10"/>
      <name val="Arial"/>
    </font>
    <font>
      <b/>
      <color rgb="FF1B4332"/>
      <sz val="9"/>
      <name val="Arial"/>
    </font>
    <font>
      <b/>
      <color rgb="FF1C1B18"/>
      <sz val="10"/>
      <name val="Arial"/>
    </font>
    <font>
      <color rgb="FF6B6558"/>
      <sz val="9"/>
      <name val="Arial"/>
    </font>
    <font>
      <color rgb="FFF1EADB"/>
      <sz val="8"/>
      <name val="Arial"/>
    </font>
    <font>
      <b/>
      <color rgb="FF1B4332"/>
      <sz val="10"/>
      <name val="Arial"/>
    </font>
    <font>
      <i/>
      <color rgb="FF6B6558"/>
      <sz val="10"/>
      <name val="Arial"/>
    </font>
    <font>
      <sz val="10"/>
      <name val="Arial"/>
    </font>
    <font>
      <i/>
      <color rgb="FF6B6558"/>
      <sz val="9"/>
      <name val="Arial"/>
    </font>
    <font>
      <b/>
      <sz val="10"/>
      <name val="Arial"/>
    </font>
    <font>
      <b/>
      <color rgb="FF1B4332"/>
      <sz val="11"/>
      <name val="Arial"/>
    </font>
    <font>
      <color rgb="FFFFFFFF"/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1EADB"/>
      </patternFill>
    </fill>
    <fill>
      <patternFill patternType="solid">
        <fgColor rgb="FF1C1B18"/>
      </patternFill>
    </fill>
  </fills>
  <borders count="5">
    <border>
      <left/>
      <right/>
      <top/>
      <bottom/>
      <diagonal/>
    </border>
    <border>
      <left/>
      <right/>
      <top/>
      <bottom style="thin">
        <color rgb="FFDED5C2"/>
      </bottom>
      <diagonal/>
    </border>
    <border>
      <left/>
      <right/>
      <top style="medium">
        <color rgb="FF7D6020"/>
      </top>
      <bottom/>
      <diagonal/>
    </border>
    <border>
      <left/>
      <right/>
      <top style="thin">
        <color rgb="FF1C1B18"/>
      </top>
      <bottom style="thin">
        <color rgb="FFDED5C2"/>
      </bottom>
      <diagonal/>
    </border>
    <border>
      <left style="thin">
        <color rgb="FFDED5C2"/>
      </left>
      <right style="thin">
        <color rgb="FFDED5C2"/>
      </right>
      <top style="thin">
        <color rgb="FFDED5C2"/>
      </top>
      <bottom style="thin">
        <color rgb="FFDED5C2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5" fillId="0" borderId="0" xfId="0" applyFont="1"/>
    <xf numFmtId="49" fontId="6" fillId="2" borderId="1" xfId="0" applyNumberFormat="1" applyFont="1" applyFill="1" applyBorder="1"/>
    <xf numFmtId="0" fontId="0" fillId="0" borderId="2" xfId="0" applyBorder="1"/>
    <xf numFmtId="0" fontId="7" fillId="0" borderId="0" xfId="0" applyFont="1"/>
    <xf numFmtId="164" fontId="8" fillId="3" borderId="1" xfId="0" applyNumberFormat="1" applyFont="1" applyFill="1" applyBorder="1"/>
    <xf numFmtId="164" fontId="9" fillId="3" borderId="1" xfId="0" applyNumberFormat="1" applyFont="1" applyFill="1" applyBorder="1"/>
    <xf numFmtId="165" fontId="8" fillId="3" borderId="1" xfId="0" applyNumberFormat="1" applyFont="1" applyFill="1" applyBorder="1"/>
    <xf numFmtId="0" fontId="10" fillId="0" borderId="0" xfId="0" applyFont="1"/>
    <xf numFmtId="0" fontId="11" fillId="4" borderId="1" xfId="0" applyFont="1" applyFill="1" applyBorder="1" applyAlignment="1">
      <alignment vertical="center" wrapText="1"/>
    </xf>
    <xf numFmtId="164" fontId="12" fillId="3" borderId="1" xfId="0" applyNumberFormat="1" applyFont="1" applyFill="1" applyBorder="1"/>
    <xf numFmtId="49" fontId="13" fillId="2" borderId="1" xfId="0" applyNumberFormat="1" applyFont="1" applyFill="1" applyBorder="1"/>
    <xf numFmtId="49" fontId="10" fillId="2" borderId="1" xfId="0" applyNumberFormat="1" applyFont="1" applyFill="1" applyBorder="1"/>
    <xf numFmtId="49" fontId="12" fillId="3" borderId="1" xfId="0" applyNumberFormat="1" applyFont="1" applyFill="1" applyBorder="1"/>
    <xf numFmtId="166" fontId="12" fillId="3" borderId="1" xfId="0" applyNumberFormat="1" applyFont="1" applyFill="1" applyBorder="1"/>
    <xf numFmtId="164" fontId="14" fillId="3" borderId="1" xfId="0" applyNumberFormat="1" applyFont="1" applyFill="1" applyBorder="1"/>
    <xf numFmtId="0" fontId="0" fillId="0" borderId="0" xfId="0" applyAlignment="1">
      <alignment horizontal="center"/>
    </xf>
    <xf numFmtId="0" fontId="11" fillId="4" borderId="1" xfId="0" applyFont="1" applyFill="1" applyBorder="1" applyAlignment="1">
      <alignment horizontal="center"/>
    </xf>
    <xf numFmtId="166" fontId="0" fillId="0" borderId="0" xfId="0" applyNumberFormat="1"/>
    <xf numFmtId="164" fontId="0" fillId="0" borderId="0" xfId="0" applyNumberFormat="1"/>
    <xf numFmtId="0" fontId="15" fillId="0" borderId="0" xfId="0" applyFont="1" applyAlignment="1">
      <alignment horizontal="center"/>
    </xf>
    <xf numFmtId="0" fontId="16" fillId="0" borderId="0" xfId="0" applyFont="1"/>
    <xf numFmtId="49" fontId="12" fillId="3" borderId="1" xfId="0" applyNumberFormat="1" applyFont="1" applyFill="1" applyBorder="1" applyAlignment="1">
      <alignment horizontal="center"/>
    </xf>
    <xf numFmtId="167" fontId="12" fillId="3" borderId="1" xfId="0" applyNumberFormat="1" applyFont="1" applyFill="1" applyBorder="1"/>
    <xf numFmtId="167" fontId="14" fillId="3" borderId="1" xfId="0" applyNumberFormat="1" applyFont="1" applyFill="1" applyBorder="1"/>
    <xf numFmtId="0" fontId="14" fillId="0" borderId="0" xfId="0" applyFont="1"/>
    <xf numFmtId="164" fontId="14" fillId="3" borderId="3" xfId="0" applyNumberFormat="1" applyFont="1" applyFill="1" applyBorder="1"/>
    <xf numFmtId="0" fontId="17" fillId="0" borderId="0" xfId="0" applyFont="1"/>
    <xf numFmtId="165" fontId="14" fillId="3" borderId="3" xfId="0" applyNumberFormat="1" applyFont="1" applyFill="1" applyBorder="1"/>
    <xf numFmtId="0" fontId="18" fillId="0" borderId="0" xfId="0" applyFont="1"/>
    <xf numFmtId="0" fontId="19" fillId="0" borderId="0" xfId="0" applyFont="1"/>
    <xf numFmtId="0" fontId="20" fillId="0" borderId="0" xfId="0" applyFont="1" applyAlignment="1">
      <alignment vertical="top" wrapText="1"/>
    </xf>
    <xf numFmtId="0" fontId="21" fillId="0" borderId="0" xfId="0" applyFont="1"/>
    <xf numFmtId="164" fontId="22" fillId="3" borderId="1" xfId="0" applyNumberFormat="1" applyFont="1" applyFill="1" applyBorder="1"/>
    <xf numFmtId="0" fontId="23" fillId="0" borderId="0" xfId="0" applyFont="1"/>
    <xf numFmtId="164" fontId="12" fillId="2" borderId="4" xfId="0" applyNumberFormat="1" applyFont="1" applyFill="1" applyBorder="1" applyProtection="1">
      <protection locked="0"/>
    </xf>
    <xf numFmtId="0" fontId="12" fillId="2" borderId="4" xfId="0" applyFont="1" applyFill="1" applyBorder="1" applyProtection="1">
      <protection locked="0"/>
    </xf>
    <xf numFmtId="1" fontId="12" fillId="2" borderId="4" xfId="0" applyNumberFormat="1" applyFont="1" applyFill="1" applyBorder="1" applyProtection="1">
      <protection locked="0"/>
    </xf>
    <xf numFmtId="165" fontId="12" fillId="2" borderId="4" xfId="0" applyNumberFormat="1" applyFont="1" applyFill="1" applyBorder="1" applyProtection="1">
      <protection locked="0"/>
    </xf>
    <xf numFmtId="3" fontId="12" fillId="3" borderId="1" xfId="0" applyNumberFormat="1" applyFont="1" applyFill="1" applyBorder="1"/>
    <xf numFmtId="9" fontId="12" fillId="2" borderId="4" xfId="0" applyNumberFormat="1" applyFont="1" applyFill="1" applyBorder="1" applyProtection="1">
      <protection locked="0"/>
    </xf>
  </cellXfs>
  <cellStyles count="1">
    <cellStyle name="Normal" xfId="0" builtinId="0"/>
  </cellStyles>
  <dxfs count="1">
    <dxf>
      <font>
        <b/>
        <color rgb="FFB03A2B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B4332"/>
  </sheetPr>
  <dimension ref="B2:B17"/>
  <sheetViews>
    <sheetView workbookViewId="0" showGridLines="0"/>
  </sheetViews>
  <sheetFormatPr defaultRowHeight="18" outlineLevelRow="0" outlineLevelCol="0" x14ac:dyDescent="55" customHeight="1"/>
  <cols>
    <col min="1" max="1" width="3" customWidth="1"/>
    <col min="2" max="2" width="100" customWidth="1"/>
  </cols>
  <sheetData>
    <row r="2" spans="2:2" x14ac:dyDescent="0.25">
      <c r="B2" s="1" t="s">
        <v>0</v>
      </c>
    </row>
    <row r="3" spans="2:2" x14ac:dyDescent="0.25">
      <c r="B3" s="2" t="s">
        <v>1</v>
      </c>
    </row>
    <row r="5" ht="30" customHeight="1" spans="2:2" x14ac:dyDescent="0.25">
      <c r="B5" s="3" t="s">
        <v>2</v>
      </c>
    </row>
    <row r="6" ht="30" customHeight="1" spans="2:2" x14ac:dyDescent="0.25">
      <c r="B6" s="3" t="s">
        <v>3</v>
      </c>
    </row>
    <row r="7" ht="30" customHeight="1" spans="2:2" x14ac:dyDescent="0.25">
      <c r="B7" s="3" t="s">
        <v>4</v>
      </c>
    </row>
    <row r="8" ht="30" customHeight="1" spans="2:2" x14ac:dyDescent="0.25">
      <c r="B8" s="3" t="s">
        <v>5</v>
      </c>
    </row>
    <row r="9" ht="30" customHeight="1" spans="2:2" x14ac:dyDescent="0.25">
      <c r="B9" s="3" t="s">
        <v>6</v>
      </c>
    </row>
    <row r="10" ht="30" customHeight="1" spans="2:2" x14ac:dyDescent="0.25">
      <c r="B10" s="3" t="s">
        <v>7</v>
      </c>
    </row>
    <row r="11" ht="18" customHeight="1" spans="2:2" x14ac:dyDescent="0.25">
      <c r="B11" s="3" t="s">
        <v>8</v>
      </c>
    </row>
    <row r="12" ht="18" customHeight="1" spans="2:2" x14ac:dyDescent="0.25">
      <c r="B12" s="4" t="s">
        <v>9</v>
      </c>
    </row>
    <row r="13" ht="18" customHeight="1" spans="2:2" x14ac:dyDescent="0.25">
      <c r="B13" s="3" t="s">
        <v>10</v>
      </c>
    </row>
    <row r="14" ht="18" customHeight="1" spans="2:2" x14ac:dyDescent="0.25">
      <c r="B14" s="3" t="s">
        <v>11</v>
      </c>
    </row>
    <row r="15" ht="18" customHeight="1" spans="2:2" x14ac:dyDescent="0.25">
      <c r="B15" s="3" t="s">
        <v>12</v>
      </c>
    </row>
    <row r="16" ht="18" customHeight="1" spans="2:2" x14ac:dyDescent="0.25">
      <c r="B16" s="3" t="s">
        <v>8</v>
      </c>
    </row>
    <row r="17" ht="30" customHeight="1" spans="2:2" x14ac:dyDescent="0.25">
      <c r="B17" s="3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B4332"/>
  </sheetPr>
  <dimension ref="A1:G35"/>
  <sheetViews>
    <sheetView workbookViewId="0" showGridLines="0"/>
  </sheetViews>
  <sheetFormatPr defaultRowHeight="18" outlineLevelRow="0" outlineLevelCol="0" x14ac:dyDescent="55" customHeight="1"/>
  <cols>
    <col min="1" max="4" width="16" customWidth="1"/>
    <col min="5" max="6" width="30" customWidth="1"/>
    <col min="7" max="7" width="4" customWidth="1"/>
  </cols>
  <sheetData>
    <row r="1" ht="32" customHeight="1" spans="1:1" x14ac:dyDescent="0.25">
      <c r="A1" s="5" t="s">
        <v>14</v>
      </c>
    </row>
    <row r="2" spans="1:1" x14ac:dyDescent="0.25">
      <c r="A2" s="2" t="s">
        <v>15</v>
      </c>
    </row>
    <row r="3" spans="1:7" x14ac:dyDescent="0.25">
      <c r="A3" s="6">
        <f>IF(Setup!$C$4="","Your business",Setup!$C$4)&amp;"  |  "&amp;Setup!$C$5</f>
      </c>
      <c r="B3" s="7"/>
      <c r="C3" s="7"/>
      <c r="D3" s="7"/>
      <c r="E3" s="7"/>
      <c r="F3" s="7"/>
      <c r="G3" s="7"/>
    </row>
    <row r="5" spans="1:4" x14ac:dyDescent="0.25">
      <c r="A5" s="8" t="s">
        <v>16</v>
      </c>
      <c r="B5" s="8" t="s">
        <v>17</v>
      </c>
      <c r="C5" s="8" t="s">
        <v>18</v>
      </c>
      <c r="D5" s="8" t="s">
        <v>19</v>
      </c>
    </row>
    <row r="6" ht="28" customHeight="1" spans="1:4" x14ac:dyDescent="0.25">
      <c r="A6" s="9">
        <f>'Monthly P&amp;L'!O15</f>
      </c>
      <c r="B6" s="9">
        <f>'Monthly P&amp;L'!O57</f>
      </c>
      <c r="C6" s="10">
        <f>'Monthly P&amp;L'!O59</f>
      </c>
      <c r="D6" s="11">
        <f>'Monthly P&amp;L'!O60</f>
      </c>
    </row>
    <row r="8" spans="1:1" x14ac:dyDescent="0.25">
      <c r="A8" s="12" t="s">
        <v>20</v>
      </c>
    </row>
    <row r="9" ht="30" customHeight="1" spans="1:6" x14ac:dyDescent="0.25">
      <c r="A9" s="13" t="s">
        <v>21</v>
      </c>
      <c r="B9" s="13" t="s">
        <v>22</v>
      </c>
      <c r="C9" s="13" t="s">
        <v>23</v>
      </c>
      <c r="D9" s="13" t="s">
        <v>24</v>
      </c>
      <c r="E9" s="13" t="s">
        <v>22</v>
      </c>
      <c r="F9" s="13" t="s">
        <v>23</v>
      </c>
    </row>
    <row r="10" spans="1:6" x14ac:dyDescent="0.25">
      <c r="A10" t="s">
        <v>25</v>
      </c>
      <c r="B10" s="14">
        <f>INDEX('Monthly P&amp;L'!$C$15:$N$15,1)</f>
      </c>
      <c r="C10" s="14">
        <f>INDEX('Monthly P&amp;L'!$C$57:$N$57,1)</f>
      </c>
      <c r="D10" s="14">
        <f>B10-C10</f>
      </c>
      <c r="E10" s="15">
        <f>IF(MAX($B$10:$C$21)&lt;=0,"",REPT("█",MAX(0,ROUND(B10/MAX($B$10:$C$21)*40,0))))</f>
      </c>
      <c r="F10" s="16">
        <f>IF(MAX($B$10:$C$21)&lt;=0,"",REPT("█",MAX(0,ROUND(C10/MAX($B$10:$C$21)*40,0))))</f>
      </c>
    </row>
    <row r="11" spans="1:6" x14ac:dyDescent="0.25">
      <c r="A11" t="s">
        <v>26</v>
      </c>
      <c r="B11" s="14">
        <f>INDEX('Monthly P&amp;L'!$C$15:$N$15,2)</f>
      </c>
      <c r="C11" s="14">
        <f>INDEX('Monthly P&amp;L'!$C$57:$N$57,2)</f>
      </c>
      <c r="D11" s="14">
        <f>B11-C11</f>
      </c>
      <c r="E11" s="15">
        <f>IF(MAX($B$10:$C$21)&lt;=0,"",REPT("█",MAX(0,ROUND(B11/MAX($B$10:$C$21)*40,0))))</f>
      </c>
      <c r="F11" s="16">
        <f>IF(MAX($B$10:$C$21)&lt;=0,"",REPT("█",MAX(0,ROUND(C11/MAX($B$10:$C$21)*40,0))))</f>
      </c>
    </row>
    <row r="12" spans="1:6" x14ac:dyDescent="0.25">
      <c r="A12" t="s">
        <v>27</v>
      </c>
      <c r="B12" s="14">
        <f>INDEX('Monthly P&amp;L'!$C$15:$N$15,3)</f>
      </c>
      <c r="C12" s="14">
        <f>INDEX('Monthly P&amp;L'!$C$57:$N$57,3)</f>
      </c>
      <c r="D12" s="14">
        <f>B12-C12</f>
      </c>
      <c r="E12" s="15">
        <f>IF(MAX($B$10:$C$21)&lt;=0,"",REPT("█",MAX(0,ROUND(B12/MAX($B$10:$C$21)*40,0))))</f>
      </c>
      <c r="F12" s="16">
        <f>IF(MAX($B$10:$C$21)&lt;=0,"",REPT("█",MAX(0,ROUND(C12/MAX($B$10:$C$21)*40,0))))</f>
      </c>
    </row>
    <row r="13" spans="1:6" x14ac:dyDescent="0.25">
      <c r="A13" t="s">
        <v>28</v>
      </c>
      <c r="B13" s="14">
        <f>INDEX('Monthly P&amp;L'!$C$15:$N$15,4)</f>
      </c>
      <c r="C13" s="14">
        <f>INDEX('Monthly P&amp;L'!$C$57:$N$57,4)</f>
      </c>
      <c r="D13" s="14">
        <f>B13-C13</f>
      </c>
      <c r="E13" s="15">
        <f>IF(MAX($B$10:$C$21)&lt;=0,"",REPT("█",MAX(0,ROUND(B13/MAX($B$10:$C$21)*40,0))))</f>
      </c>
      <c r="F13" s="16">
        <f>IF(MAX($B$10:$C$21)&lt;=0,"",REPT("█",MAX(0,ROUND(C13/MAX($B$10:$C$21)*40,0))))</f>
      </c>
    </row>
    <row r="14" spans="1:6" x14ac:dyDescent="0.25">
      <c r="A14" t="s">
        <v>29</v>
      </c>
      <c r="B14" s="14">
        <f>INDEX('Monthly P&amp;L'!$C$15:$N$15,5)</f>
      </c>
      <c r="C14" s="14">
        <f>INDEX('Monthly P&amp;L'!$C$57:$N$57,5)</f>
      </c>
      <c r="D14" s="14">
        <f>B14-C14</f>
      </c>
      <c r="E14" s="15">
        <f>IF(MAX($B$10:$C$21)&lt;=0,"",REPT("█",MAX(0,ROUND(B14/MAX($B$10:$C$21)*40,0))))</f>
      </c>
      <c r="F14" s="16">
        <f>IF(MAX($B$10:$C$21)&lt;=0,"",REPT("█",MAX(0,ROUND(C14/MAX($B$10:$C$21)*40,0))))</f>
      </c>
    </row>
    <row r="15" spans="1:6" x14ac:dyDescent="0.25">
      <c r="A15" t="s">
        <v>30</v>
      </c>
      <c r="B15" s="14">
        <f>INDEX('Monthly P&amp;L'!$C$15:$N$15,6)</f>
      </c>
      <c r="C15" s="14">
        <f>INDEX('Monthly P&amp;L'!$C$57:$N$57,6)</f>
      </c>
      <c r="D15" s="14">
        <f>B15-C15</f>
      </c>
      <c r="E15" s="15">
        <f>IF(MAX($B$10:$C$21)&lt;=0,"",REPT("█",MAX(0,ROUND(B15/MAX($B$10:$C$21)*40,0))))</f>
      </c>
      <c r="F15" s="16">
        <f>IF(MAX($B$10:$C$21)&lt;=0,"",REPT("█",MAX(0,ROUND(C15/MAX($B$10:$C$21)*40,0))))</f>
      </c>
    </row>
    <row r="16" spans="1:6" x14ac:dyDescent="0.25">
      <c r="A16" t="s">
        <v>31</v>
      </c>
      <c r="B16" s="14">
        <f>INDEX('Monthly P&amp;L'!$C$15:$N$15,7)</f>
      </c>
      <c r="C16" s="14">
        <f>INDEX('Monthly P&amp;L'!$C$57:$N$57,7)</f>
      </c>
      <c r="D16" s="14">
        <f>B16-C16</f>
      </c>
      <c r="E16" s="15">
        <f>IF(MAX($B$10:$C$21)&lt;=0,"",REPT("█",MAX(0,ROUND(B16/MAX($B$10:$C$21)*40,0))))</f>
      </c>
      <c r="F16" s="16">
        <f>IF(MAX($B$10:$C$21)&lt;=0,"",REPT("█",MAX(0,ROUND(C16/MAX($B$10:$C$21)*40,0))))</f>
      </c>
    </row>
    <row r="17" spans="1:6" x14ac:dyDescent="0.25">
      <c r="A17" t="s">
        <v>32</v>
      </c>
      <c r="B17" s="14">
        <f>INDEX('Monthly P&amp;L'!$C$15:$N$15,8)</f>
      </c>
      <c r="C17" s="14">
        <f>INDEX('Monthly P&amp;L'!$C$57:$N$57,8)</f>
      </c>
      <c r="D17" s="14">
        <f>B17-C17</f>
      </c>
      <c r="E17" s="15">
        <f>IF(MAX($B$10:$C$21)&lt;=0,"",REPT("█",MAX(0,ROUND(B17/MAX($B$10:$C$21)*40,0))))</f>
      </c>
      <c r="F17" s="16">
        <f>IF(MAX($B$10:$C$21)&lt;=0,"",REPT("█",MAX(0,ROUND(C17/MAX($B$10:$C$21)*40,0))))</f>
      </c>
    </row>
    <row r="18" spans="1:6" x14ac:dyDescent="0.25">
      <c r="A18" t="s">
        <v>33</v>
      </c>
      <c r="B18" s="14">
        <f>INDEX('Monthly P&amp;L'!$C$15:$N$15,9)</f>
      </c>
      <c r="C18" s="14">
        <f>INDEX('Monthly P&amp;L'!$C$57:$N$57,9)</f>
      </c>
      <c r="D18" s="14">
        <f>B18-C18</f>
      </c>
      <c r="E18" s="15">
        <f>IF(MAX($B$10:$C$21)&lt;=0,"",REPT("█",MAX(0,ROUND(B18/MAX($B$10:$C$21)*40,0))))</f>
      </c>
      <c r="F18" s="16">
        <f>IF(MAX($B$10:$C$21)&lt;=0,"",REPT("█",MAX(0,ROUND(C18/MAX($B$10:$C$21)*40,0))))</f>
      </c>
    </row>
    <row r="19" spans="1:6" x14ac:dyDescent="0.25">
      <c r="A19" t="s">
        <v>34</v>
      </c>
      <c r="B19" s="14">
        <f>INDEX('Monthly P&amp;L'!$C$15:$N$15,10)</f>
      </c>
      <c r="C19" s="14">
        <f>INDEX('Monthly P&amp;L'!$C$57:$N$57,10)</f>
      </c>
      <c r="D19" s="14">
        <f>B19-C19</f>
      </c>
      <c r="E19" s="15">
        <f>IF(MAX($B$10:$C$21)&lt;=0,"",REPT("█",MAX(0,ROUND(B19/MAX($B$10:$C$21)*40,0))))</f>
      </c>
      <c r="F19" s="16">
        <f>IF(MAX($B$10:$C$21)&lt;=0,"",REPT("█",MAX(0,ROUND(C19/MAX($B$10:$C$21)*40,0))))</f>
      </c>
    </row>
    <row r="20" spans="1:6" x14ac:dyDescent="0.25">
      <c r="A20" t="s">
        <v>35</v>
      </c>
      <c r="B20" s="14">
        <f>INDEX('Monthly P&amp;L'!$C$15:$N$15,11)</f>
      </c>
      <c r="C20" s="14">
        <f>INDEX('Monthly P&amp;L'!$C$57:$N$57,11)</f>
      </c>
      <c r="D20" s="14">
        <f>B20-C20</f>
      </c>
      <c r="E20" s="15">
        <f>IF(MAX($B$10:$C$21)&lt;=0,"",REPT("█",MAX(0,ROUND(B20/MAX($B$10:$C$21)*40,0))))</f>
      </c>
      <c r="F20" s="16">
        <f>IF(MAX($B$10:$C$21)&lt;=0,"",REPT("█",MAX(0,ROUND(C20/MAX($B$10:$C$21)*40,0))))</f>
      </c>
    </row>
    <row r="21" spans="1:6" x14ac:dyDescent="0.25">
      <c r="A21" t="s">
        <v>36</v>
      </c>
      <c r="B21" s="14">
        <f>INDEX('Monthly P&amp;L'!$C$15:$N$15,12)</f>
      </c>
      <c r="C21" s="14">
        <f>INDEX('Monthly P&amp;L'!$C$57:$N$57,12)</f>
      </c>
      <c r="D21" s="14">
        <f>B21-C21</f>
      </c>
      <c r="E21" s="15">
        <f>IF(MAX($B$10:$C$21)&lt;=0,"",REPT("█",MAX(0,ROUND(B21/MAX($B$10:$C$21)*40,0))))</f>
      </c>
      <c r="F21" s="16">
        <f>IF(MAX($B$10:$C$21)&lt;=0,"",REPT("█",MAX(0,ROUND(C21/MAX($B$10:$C$21)*40,0))))</f>
      </c>
    </row>
    <row r="24" spans="1:1" x14ac:dyDescent="0.25">
      <c r="A24" s="12" t="s">
        <v>37</v>
      </c>
    </row>
    <row r="25" ht="30" customHeight="1" spans="1:4" x14ac:dyDescent="0.25">
      <c r="A25" s="13" t="s">
        <v>38</v>
      </c>
      <c r="B25" s="13" t="s">
        <v>39</v>
      </c>
      <c r="C25" s="13" t="s">
        <v>8</v>
      </c>
      <c r="D25" s="13" t="s">
        <v>40</v>
      </c>
    </row>
    <row r="26" spans="1:4" x14ac:dyDescent="0.25">
      <c r="A26">
        <v>1</v>
      </c>
      <c r="B26" s="17">
        <f>IF(LARGE('Monthly P&amp;L'!$P$17:$P$56,1)&lt;=0,"",INDEX('Monthly P&amp;L'!$A$17:$A$56,MATCH(LARGE('Monthly P&amp;L'!$P$17:$P$56,1),'Monthly P&amp;L'!$P$17:$P$56,0)))</f>
      </c>
      <c r="C26" s="17"/>
      <c r="D26" s="14">
        <f>IF(LARGE('Monthly P&amp;L'!$P$17:$P$56,1)&lt;=0,"",INDEX('Monthly P&amp;L'!$O$17:$O$56,MATCH(LARGE('Monthly P&amp;L'!$P$17:$P$56,1),'Monthly P&amp;L'!$P$17:$P$56,0)))</f>
      </c>
    </row>
    <row r="27" spans="1:4" x14ac:dyDescent="0.25">
      <c r="A27">
        <v>2</v>
      </c>
      <c r="B27" s="17">
        <f>IF(LARGE('Monthly P&amp;L'!$P$17:$P$56,2)&lt;=0,"",INDEX('Monthly P&amp;L'!$A$17:$A$56,MATCH(LARGE('Monthly P&amp;L'!$P$17:$P$56,2),'Monthly P&amp;L'!$P$17:$P$56,0)))</f>
      </c>
      <c r="C27" s="17"/>
      <c r="D27" s="14">
        <f>IF(LARGE('Monthly P&amp;L'!$P$17:$P$56,2)&lt;=0,"",INDEX('Monthly P&amp;L'!$O$17:$O$56,MATCH(LARGE('Monthly P&amp;L'!$P$17:$P$56,2),'Monthly P&amp;L'!$P$17:$P$56,0)))</f>
      </c>
    </row>
    <row r="28" spans="1:4" x14ac:dyDescent="0.25">
      <c r="A28">
        <v>3</v>
      </c>
      <c r="B28" s="17">
        <f>IF(LARGE('Monthly P&amp;L'!$P$17:$P$56,3)&lt;=0,"",INDEX('Monthly P&amp;L'!$A$17:$A$56,MATCH(LARGE('Monthly P&amp;L'!$P$17:$P$56,3),'Monthly P&amp;L'!$P$17:$P$56,0)))</f>
      </c>
      <c r="C28" s="17"/>
      <c r="D28" s="14">
        <f>IF(LARGE('Monthly P&amp;L'!$P$17:$P$56,3)&lt;=0,"",INDEX('Monthly P&amp;L'!$O$17:$O$56,MATCH(LARGE('Monthly P&amp;L'!$P$17:$P$56,3),'Monthly P&amp;L'!$P$17:$P$56,0)))</f>
      </c>
    </row>
    <row r="29" spans="1:4" x14ac:dyDescent="0.25">
      <c r="A29">
        <v>4</v>
      </c>
      <c r="B29" s="17">
        <f>IF(LARGE('Monthly P&amp;L'!$P$17:$P$56,4)&lt;=0,"",INDEX('Monthly P&amp;L'!$A$17:$A$56,MATCH(LARGE('Monthly P&amp;L'!$P$17:$P$56,4),'Monthly P&amp;L'!$P$17:$P$56,0)))</f>
      </c>
      <c r="C29" s="17"/>
      <c r="D29" s="14">
        <f>IF(LARGE('Monthly P&amp;L'!$P$17:$P$56,4)&lt;=0,"",INDEX('Monthly P&amp;L'!$O$17:$O$56,MATCH(LARGE('Monthly P&amp;L'!$P$17:$P$56,4),'Monthly P&amp;L'!$P$17:$P$56,0)))</f>
      </c>
    </row>
    <row r="30" spans="1:4" x14ac:dyDescent="0.25">
      <c r="A30">
        <v>5</v>
      </c>
      <c r="B30" s="17">
        <f>IF(LARGE('Monthly P&amp;L'!$P$17:$P$56,5)&lt;=0,"",INDEX('Monthly P&amp;L'!$A$17:$A$56,MATCH(LARGE('Monthly P&amp;L'!$P$17:$P$56,5),'Monthly P&amp;L'!$P$17:$P$56,0)))</f>
      </c>
      <c r="C30" s="17"/>
      <c r="D30" s="14">
        <f>IF(LARGE('Monthly P&amp;L'!$P$17:$P$56,5)&lt;=0,"",INDEX('Monthly P&amp;L'!$O$17:$O$56,MATCH(LARGE('Monthly P&amp;L'!$P$17:$P$56,5),'Monthly P&amp;L'!$P$17:$P$56,0)))</f>
      </c>
    </row>
    <row r="32" spans="1:1" x14ac:dyDescent="0.25">
      <c r="A32" s="12" t="s">
        <v>41</v>
      </c>
    </row>
    <row r="33" spans="1:2" x14ac:dyDescent="0.25">
      <c r="A33" t="s">
        <v>42</v>
      </c>
      <c r="B33" s="18">
        <f>IF(COUNTIF('Estimated tax'!$C$6:$C$9,"&lt;"&amp;TODAY())&gt;=4,"",INDEX('Estimated tax'!$C$6:$C$9,COUNTIF('Estimated tax'!$C$6:$C$9,"&lt;"&amp;TODAY())+1))</f>
      </c>
    </row>
    <row r="34" spans="1:2" x14ac:dyDescent="0.25">
      <c r="A34" t="s">
        <v>43</v>
      </c>
      <c r="B34" s="19">
        <f>IF(B33="","",MAX(0,INDEX('Estimated tax'!$K$6:$K$9,COUNTIF('Estimated tax'!$C$6:$C$9,"&lt;"&amp;TODAY())+1)))</f>
      </c>
    </row>
    <row r="35" spans="1:2" x14ac:dyDescent="0.25">
      <c r="A35" t="s">
        <v>44</v>
      </c>
      <c r="B35" s="14">
        <f>'Sales tax'!D17</f>
      </c>
    </row>
  </sheetData>
  <mergeCells count="5">
    <mergeCell ref="B26:C26"/>
    <mergeCell ref="B27:C27"/>
    <mergeCell ref="B28:C28"/>
    <mergeCell ref="B29:C29"/>
    <mergeCell ref="B30:C30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01"/>
  <sheetViews>
    <sheetView workbookViewId="0" showGridLines="0">
      <pane ySplit="1" topLeftCell="A2" activePane="bottomLeft" state="frozen"/>
      <selection pane="bottomLeft"/>
    </sheetView>
  </sheetViews>
  <sheetFormatPr defaultRowHeight="18" outlineLevelRow="0" outlineLevelCol="0" x14ac:dyDescent="55" customHeight="1"/>
  <cols>
    <col min="1" max="1" width="14" customWidth="1"/>
    <col min="2" max="2" width="32" customWidth="1"/>
    <col min="3" max="5" width="22" customWidth="1"/>
    <col min="6" max="8" width="15" customWidth="1"/>
    <col min="9" max="9" width="8" style="20" customWidth="1"/>
  </cols>
  <sheetData>
    <row r="1" ht="30" customHeight="1" spans="1:9" x14ac:dyDescent="0.25">
      <c r="A1" s="13" t="s">
        <v>45</v>
      </c>
      <c r="B1" s="13" t="s">
        <v>46</v>
      </c>
      <c r="C1" s="13" t="s">
        <v>47</v>
      </c>
      <c r="D1" s="13" t="s">
        <v>39</v>
      </c>
      <c r="E1" s="13" t="s">
        <v>48</v>
      </c>
      <c r="F1" s="13" t="s">
        <v>49</v>
      </c>
      <c r="G1" s="13" t="s">
        <v>50</v>
      </c>
      <c r="H1" s="13" t="s">
        <v>51</v>
      </c>
      <c r="I1" s="21" t="s">
        <v>21</v>
      </c>
    </row>
    <row r="2" spans="1:9" x14ac:dyDescent="0.25">
      <c r="A2" s="22">
        <v>46025</v>
      </c>
      <c r="B2" t="s">
        <v>52</v>
      </c>
      <c r="C2" t="s">
        <v>53</v>
      </c>
      <c r="D2" t="s">
        <v>54</v>
      </c>
      <c r="E2" t="s">
        <v>55</v>
      </c>
      <c r="F2" s="23">
        <v>2940</v>
      </c>
      <c r="G2" s="23"/>
      <c r="H2" s="14">
        <f>IF(F2="","",F2-N(G2))</f>
      </c>
      <c r="I2" s="24">
        <f>IF(A2="","",IF(YEAR(A2)&lt;&gt;Setup!$C$5,"",MONTH(A2)))</f>
      </c>
    </row>
    <row r="3" spans="1:9" x14ac:dyDescent="0.25">
      <c r="A3" s="22">
        <v>46027</v>
      </c>
      <c r="B3" t="s">
        <v>56</v>
      </c>
      <c r="C3" t="s">
        <v>57</v>
      </c>
      <c r="D3" t="s">
        <v>58</v>
      </c>
      <c r="E3" t="s">
        <v>55</v>
      </c>
      <c r="F3" s="23">
        <v>75.07</v>
      </c>
      <c r="G3" s="23">
        <v>5.07</v>
      </c>
      <c r="H3" s="14">
        <f>IF(F3="","",F3-N(G3))</f>
      </c>
      <c r="I3" s="24">
        <f>IF(A3="","",IF(YEAR(A3)&lt;&gt;Setup!$C$5,"",MONTH(A3)))</f>
      </c>
    </row>
    <row r="4" spans="1:9" x14ac:dyDescent="0.25">
      <c r="A4" s="22">
        <v>46031</v>
      </c>
      <c r="B4" t="s">
        <v>59</v>
      </c>
      <c r="C4" t="s">
        <v>60</v>
      </c>
      <c r="D4" t="s">
        <v>54</v>
      </c>
      <c r="E4" t="s">
        <v>55</v>
      </c>
      <c r="F4" s="23">
        <v>3155</v>
      </c>
      <c r="G4" s="23"/>
      <c r="H4" s="14">
        <f>IF(F4="","",F4-N(G4))</f>
      </c>
      <c r="I4" s="24">
        <f>IF(A4="","",IF(YEAR(A4)&lt;&gt;Setup!$C$5,"",MONTH(A4)))</f>
      </c>
    </row>
    <row r="5" spans="1:9" x14ac:dyDescent="0.25">
      <c r="A5" s="22">
        <v>46034</v>
      </c>
      <c r="B5" t="s">
        <v>56</v>
      </c>
      <c r="C5" t="s">
        <v>57</v>
      </c>
      <c r="D5" t="s">
        <v>58</v>
      </c>
      <c r="E5" t="s">
        <v>55</v>
      </c>
      <c r="F5" s="23">
        <v>107.25</v>
      </c>
      <c r="G5" s="23">
        <v>7.25</v>
      </c>
      <c r="H5" s="14">
        <f>IF(F5="","",F5-N(G5))</f>
      </c>
      <c r="I5" s="24">
        <f>IF(A5="","",IF(YEAR(A5)&lt;&gt;Setup!$C$5,"",MONTH(A5)))</f>
      </c>
    </row>
    <row r="6" spans="1:9" x14ac:dyDescent="0.25">
      <c r="A6" s="22">
        <v>46037</v>
      </c>
      <c r="B6" t="s">
        <v>61</v>
      </c>
      <c r="C6" t="s">
        <v>60</v>
      </c>
      <c r="D6" t="s">
        <v>54</v>
      </c>
      <c r="E6" t="s">
        <v>55</v>
      </c>
      <c r="F6" s="23">
        <v>1040</v>
      </c>
      <c r="G6" s="23"/>
      <c r="H6" s="14">
        <f>IF(F6="","",F6-N(G6))</f>
      </c>
      <c r="I6" s="24">
        <f>IF(A6="","",IF(YEAR(A6)&lt;&gt;Setup!$C$5,"",MONTH(A6)))</f>
      </c>
    </row>
    <row r="7" spans="1:9" x14ac:dyDescent="0.25">
      <c r="A7" s="22">
        <v>46043</v>
      </c>
      <c r="B7" t="s">
        <v>59</v>
      </c>
      <c r="C7" t="s">
        <v>53</v>
      </c>
      <c r="D7" t="s">
        <v>54</v>
      </c>
      <c r="E7" t="s">
        <v>55</v>
      </c>
      <c r="F7" s="23">
        <v>2185</v>
      </c>
      <c r="G7" s="23"/>
      <c r="H7" s="14">
        <f>IF(F7="","",F7-N(G7))</f>
      </c>
      <c r="I7" s="24">
        <f>IF(A7="","",IF(YEAR(A7)&lt;&gt;Setup!$C$5,"",MONTH(A7)))</f>
      </c>
    </row>
    <row r="8" spans="1:9" x14ac:dyDescent="0.25">
      <c r="A8" s="22">
        <v>46056</v>
      </c>
      <c r="B8" t="s">
        <v>61</v>
      </c>
      <c r="C8" t="s">
        <v>60</v>
      </c>
      <c r="D8" t="s">
        <v>54</v>
      </c>
      <c r="E8" t="s">
        <v>55</v>
      </c>
      <c r="F8" s="23">
        <v>1805</v>
      </c>
      <c r="G8" s="23"/>
      <c r="H8" s="14">
        <f>IF(F8="","",F8-N(G8))</f>
      </c>
      <c r="I8" s="24">
        <f>IF(A8="","",IF(YEAR(A8)&lt;&gt;Setup!$C$5,"",MONTH(A8)))</f>
      </c>
    </row>
    <row r="9" spans="1:9" x14ac:dyDescent="0.25">
      <c r="A9" s="22">
        <v>46058</v>
      </c>
      <c r="B9" t="s">
        <v>56</v>
      </c>
      <c r="C9" t="s">
        <v>57</v>
      </c>
      <c r="D9" t="s">
        <v>58</v>
      </c>
      <c r="E9" t="s">
        <v>55</v>
      </c>
      <c r="F9" s="23">
        <v>171.6</v>
      </c>
      <c r="G9" s="23">
        <v>11.6</v>
      </c>
      <c r="H9" s="14">
        <f>IF(F9="","",F9-N(G9))</f>
      </c>
      <c r="I9" s="24">
        <f>IF(A9="","",IF(YEAR(A9)&lt;&gt;Setup!$C$5,"",MONTH(A9)))</f>
      </c>
    </row>
    <row r="10" spans="1:9" x14ac:dyDescent="0.25">
      <c r="A10" s="22">
        <v>46062</v>
      </c>
      <c r="B10" t="s">
        <v>52</v>
      </c>
      <c r="C10" t="s">
        <v>60</v>
      </c>
      <c r="D10" t="s">
        <v>54</v>
      </c>
      <c r="E10" t="s">
        <v>55</v>
      </c>
      <c r="F10" s="23">
        <v>3090</v>
      </c>
      <c r="G10" s="23"/>
      <c r="H10" s="14">
        <f>IF(F10="","",F10-N(G10))</f>
      </c>
      <c r="I10" s="24">
        <f>IF(A10="","",IF(YEAR(A10)&lt;&gt;Setup!$C$5,"",MONTH(A10)))</f>
      </c>
    </row>
    <row r="11" spans="1:9" x14ac:dyDescent="0.25">
      <c r="A11" s="22">
        <v>46065</v>
      </c>
      <c r="B11" t="s">
        <v>56</v>
      </c>
      <c r="C11" t="s">
        <v>57</v>
      </c>
      <c r="D11" t="s">
        <v>58</v>
      </c>
      <c r="E11" t="s">
        <v>55</v>
      </c>
      <c r="F11" s="23">
        <v>166.24</v>
      </c>
      <c r="G11" s="23">
        <v>11.24</v>
      </c>
      <c r="H11" s="14">
        <f>IF(F11="","",F11-N(G11))</f>
      </c>
      <c r="I11" s="24">
        <f>IF(A11="","",IF(YEAR(A11)&lt;&gt;Setup!$C$5,"",MONTH(A11)))</f>
      </c>
    </row>
    <row r="12" spans="1:9" x14ac:dyDescent="0.25">
      <c r="A12" s="22">
        <v>46068</v>
      </c>
      <c r="B12" t="s">
        <v>61</v>
      </c>
      <c r="C12" t="s">
        <v>60</v>
      </c>
      <c r="D12" t="s">
        <v>54</v>
      </c>
      <c r="E12" t="s">
        <v>55</v>
      </c>
      <c r="F12" s="23">
        <v>3930</v>
      </c>
      <c r="G12" s="23"/>
      <c r="H12" s="14">
        <f>IF(F12="","",F12-N(G12))</f>
      </c>
      <c r="I12" s="24">
        <f>IF(A12="","",IF(YEAR(A12)&lt;&gt;Setup!$C$5,"",MONTH(A12)))</f>
      </c>
    </row>
    <row r="13" spans="1:9" x14ac:dyDescent="0.25">
      <c r="A13" s="22">
        <v>46072</v>
      </c>
      <c r="B13" t="s">
        <v>56</v>
      </c>
      <c r="C13" t="s">
        <v>57</v>
      </c>
      <c r="D13" t="s">
        <v>58</v>
      </c>
      <c r="E13" t="s">
        <v>55</v>
      </c>
      <c r="F13" s="23">
        <v>112.61</v>
      </c>
      <c r="G13" s="23">
        <v>7.61</v>
      </c>
      <c r="H13" s="14">
        <f>IF(F13="","",F13-N(G13))</f>
      </c>
      <c r="I13" s="24">
        <f>IF(A13="","",IF(YEAR(A13)&lt;&gt;Setup!$C$5,"",MONTH(A13)))</f>
      </c>
    </row>
    <row r="14" spans="1:9" x14ac:dyDescent="0.25">
      <c r="A14" s="22">
        <v>46074</v>
      </c>
      <c r="B14" t="s">
        <v>59</v>
      </c>
      <c r="C14" t="s">
        <v>62</v>
      </c>
      <c r="D14" t="s">
        <v>54</v>
      </c>
      <c r="E14" t="s">
        <v>55</v>
      </c>
      <c r="F14" s="23">
        <v>2005</v>
      </c>
      <c r="G14" s="23"/>
      <c r="H14" s="14">
        <f>IF(F14="","",F14-N(G14))</f>
      </c>
      <c r="I14" s="24">
        <f>IF(A14="","",IF(YEAR(A14)&lt;&gt;Setup!$C$5,"",MONTH(A14)))</f>
      </c>
    </row>
    <row r="15" spans="1:9" x14ac:dyDescent="0.25">
      <c r="A15" s="22">
        <v>46079</v>
      </c>
      <c r="B15" t="s">
        <v>56</v>
      </c>
      <c r="C15" t="s">
        <v>57</v>
      </c>
      <c r="D15" t="s">
        <v>58</v>
      </c>
      <c r="E15" t="s">
        <v>55</v>
      </c>
      <c r="F15" s="23">
        <v>48.26</v>
      </c>
      <c r="G15" s="23">
        <v>3.26</v>
      </c>
      <c r="H15" s="14">
        <f>IF(F15="","",F15-N(G15))</f>
      </c>
      <c r="I15" s="24">
        <f>IF(A15="","",IF(YEAR(A15)&lt;&gt;Setup!$C$5,"",MONTH(A15)))</f>
      </c>
    </row>
    <row r="16" spans="1:9" x14ac:dyDescent="0.25">
      <c r="A16" s="22">
        <v>46080</v>
      </c>
      <c r="B16" t="s">
        <v>61</v>
      </c>
      <c r="C16" t="s">
        <v>63</v>
      </c>
      <c r="D16" t="s">
        <v>54</v>
      </c>
      <c r="E16" t="s">
        <v>55</v>
      </c>
      <c r="F16" s="23">
        <v>2205</v>
      </c>
      <c r="G16" s="23"/>
      <c r="H16" s="14">
        <f>IF(F16="","",F16-N(G16))</f>
      </c>
      <c r="I16" s="24">
        <f>IF(A16="","",IF(YEAR(A16)&lt;&gt;Setup!$C$5,"",MONTH(A16)))</f>
      </c>
    </row>
    <row r="17" spans="1:9" x14ac:dyDescent="0.25">
      <c r="A17" s="22">
        <v>46084</v>
      </c>
      <c r="B17" t="s">
        <v>61</v>
      </c>
      <c r="C17" t="s">
        <v>63</v>
      </c>
      <c r="D17" t="s">
        <v>54</v>
      </c>
      <c r="E17" t="s">
        <v>55</v>
      </c>
      <c r="F17" s="23">
        <v>2880</v>
      </c>
      <c r="G17" s="23"/>
      <c r="H17" s="14">
        <f>IF(F17="","",F17-N(G17))</f>
      </c>
      <c r="I17" s="24">
        <f>IF(A17="","",IF(YEAR(A17)&lt;&gt;Setup!$C$5,"",MONTH(A17)))</f>
      </c>
    </row>
    <row r="18" spans="1:9" x14ac:dyDescent="0.25">
      <c r="A18" s="22">
        <v>46086</v>
      </c>
      <c r="B18" t="s">
        <v>56</v>
      </c>
      <c r="C18" t="s">
        <v>57</v>
      </c>
      <c r="D18" t="s">
        <v>58</v>
      </c>
      <c r="E18" t="s">
        <v>55</v>
      </c>
      <c r="F18" s="23">
        <v>58.99</v>
      </c>
      <c r="G18" s="23">
        <v>3.99</v>
      </c>
      <c r="H18" s="14">
        <f>IF(F18="","",F18-N(G18))</f>
      </c>
      <c r="I18" s="24">
        <f>IF(A18="","",IF(YEAR(A18)&lt;&gt;Setup!$C$5,"",MONTH(A18)))</f>
      </c>
    </row>
    <row r="19" spans="1:9" x14ac:dyDescent="0.25">
      <c r="A19" s="22">
        <v>46090</v>
      </c>
      <c r="B19" t="s">
        <v>52</v>
      </c>
      <c r="C19" t="s">
        <v>53</v>
      </c>
      <c r="D19" t="s">
        <v>54</v>
      </c>
      <c r="E19" t="s">
        <v>55</v>
      </c>
      <c r="F19" s="23">
        <v>3505</v>
      </c>
      <c r="G19" s="23"/>
      <c r="H19" s="14">
        <f>IF(F19="","",F19-N(G19))</f>
      </c>
      <c r="I19" s="24">
        <f>IF(A19="","",IF(YEAR(A19)&lt;&gt;Setup!$C$5,"",MONTH(A19)))</f>
      </c>
    </row>
    <row r="20" spans="1:9" x14ac:dyDescent="0.25">
      <c r="A20" s="22">
        <v>46093</v>
      </c>
      <c r="B20" t="s">
        <v>56</v>
      </c>
      <c r="C20" t="s">
        <v>57</v>
      </c>
      <c r="D20" t="s">
        <v>58</v>
      </c>
      <c r="E20" t="s">
        <v>55</v>
      </c>
      <c r="F20" s="23">
        <v>225.23</v>
      </c>
      <c r="G20" s="23">
        <v>15.23</v>
      </c>
      <c r="H20" s="14">
        <f>IF(F20="","",F20-N(G20))</f>
      </c>
      <c r="I20" s="24">
        <f>IF(A20="","",IF(YEAR(A20)&lt;&gt;Setup!$C$5,"",MONTH(A20)))</f>
      </c>
    </row>
    <row r="21" spans="1:9" x14ac:dyDescent="0.25">
      <c r="A21" s="22">
        <v>46096</v>
      </c>
      <c r="B21" t="s">
        <v>61</v>
      </c>
      <c r="C21" t="s">
        <v>53</v>
      </c>
      <c r="D21" t="s">
        <v>54</v>
      </c>
      <c r="E21" t="s">
        <v>55</v>
      </c>
      <c r="F21" s="23">
        <v>3120</v>
      </c>
      <c r="G21" s="23"/>
      <c r="H21" s="14">
        <f>IF(F21="","",F21-N(G21))</f>
      </c>
      <c r="I21" s="24">
        <f>IF(A21="","",IF(YEAR(A21)&lt;&gt;Setup!$C$5,"",MONTH(A21)))</f>
      </c>
    </row>
    <row r="22" spans="1:9" x14ac:dyDescent="0.25">
      <c r="A22" s="22">
        <v>46102</v>
      </c>
      <c r="B22" t="s">
        <v>61</v>
      </c>
      <c r="C22" t="s">
        <v>64</v>
      </c>
      <c r="D22" t="s">
        <v>54</v>
      </c>
      <c r="E22" t="s">
        <v>55</v>
      </c>
      <c r="F22" s="23">
        <v>945</v>
      </c>
      <c r="G22" s="23"/>
      <c r="H22" s="14">
        <f>IF(F22="","",F22-N(G22))</f>
      </c>
      <c r="I22" s="24">
        <f>IF(A22="","",IF(YEAR(A22)&lt;&gt;Setup!$C$5,"",MONTH(A22)))</f>
      </c>
    </row>
    <row r="23" spans="1:9" x14ac:dyDescent="0.25">
      <c r="A23" s="22">
        <v>46115</v>
      </c>
      <c r="B23" t="s">
        <v>61</v>
      </c>
      <c r="C23" t="s">
        <v>53</v>
      </c>
      <c r="D23" t="s">
        <v>54</v>
      </c>
      <c r="E23" t="s">
        <v>55</v>
      </c>
      <c r="F23" s="23">
        <v>3820</v>
      </c>
      <c r="G23" s="23"/>
      <c r="H23" s="14">
        <f>IF(F23="","",F23-N(G23))</f>
      </c>
      <c r="I23" s="24">
        <f>IF(A23="","",IF(YEAR(A23)&lt;&gt;Setup!$C$5,"",MONTH(A23)))</f>
      </c>
    </row>
    <row r="24" spans="1:9" x14ac:dyDescent="0.25">
      <c r="A24" s="22">
        <v>46117</v>
      </c>
      <c r="B24" t="s">
        <v>56</v>
      </c>
      <c r="C24" t="s">
        <v>57</v>
      </c>
      <c r="D24" t="s">
        <v>58</v>
      </c>
      <c r="E24" t="s">
        <v>55</v>
      </c>
      <c r="F24" s="23">
        <v>198.41</v>
      </c>
      <c r="G24" s="23">
        <v>13.41</v>
      </c>
      <c r="H24" s="14">
        <f>IF(F24="","",F24-N(G24))</f>
      </c>
      <c r="I24" s="24">
        <f>IF(A24="","",IF(YEAR(A24)&lt;&gt;Setup!$C$5,"",MONTH(A24)))</f>
      </c>
    </row>
    <row r="25" spans="1:9" x14ac:dyDescent="0.25">
      <c r="A25" s="22">
        <v>46121</v>
      </c>
      <c r="B25" t="s">
        <v>59</v>
      </c>
      <c r="C25" t="s">
        <v>53</v>
      </c>
      <c r="D25" t="s">
        <v>54</v>
      </c>
      <c r="E25" t="s">
        <v>55</v>
      </c>
      <c r="F25" s="23">
        <v>2720</v>
      </c>
      <c r="G25" s="23"/>
      <c r="H25" s="14">
        <f>IF(F25="","",F25-N(G25))</f>
      </c>
      <c r="I25" s="24">
        <f>IF(A25="","",IF(YEAR(A25)&lt;&gt;Setup!$C$5,"",MONTH(A25)))</f>
      </c>
    </row>
    <row r="26" spans="1:9" x14ac:dyDescent="0.25">
      <c r="A26" s="22">
        <v>46124</v>
      </c>
      <c r="B26" t="s">
        <v>56</v>
      </c>
      <c r="C26" t="s">
        <v>57</v>
      </c>
      <c r="D26" t="s">
        <v>58</v>
      </c>
      <c r="E26" t="s">
        <v>55</v>
      </c>
      <c r="F26" s="23">
        <v>48.26</v>
      </c>
      <c r="G26" s="23">
        <v>3.26</v>
      </c>
      <c r="H26" s="14">
        <f>IF(F26="","",F26-N(G26))</f>
      </c>
      <c r="I26" s="24">
        <f>IF(A26="","",IF(YEAR(A26)&lt;&gt;Setup!$C$5,"",MONTH(A26)))</f>
      </c>
    </row>
    <row r="27" spans="1:9" x14ac:dyDescent="0.25">
      <c r="A27" s="22">
        <v>46127</v>
      </c>
      <c r="B27" t="s">
        <v>59</v>
      </c>
      <c r="C27" t="s">
        <v>65</v>
      </c>
      <c r="D27" t="s">
        <v>54</v>
      </c>
      <c r="E27" t="s">
        <v>55</v>
      </c>
      <c r="F27" s="23">
        <v>3755</v>
      </c>
      <c r="G27" s="23"/>
      <c r="H27" s="14">
        <f>IF(F27="","",F27-N(G27))</f>
      </c>
      <c r="I27" s="24">
        <f>IF(A27="","",IF(YEAR(A27)&lt;&gt;Setup!$C$5,"",MONTH(A27)))</f>
      </c>
    </row>
    <row r="28" spans="1:9" x14ac:dyDescent="0.25">
      <c r="A28" s="22">
        <v>46131</v>
      </c>
      <c r="B28" t="s">
        <v>56</v>
      </c>
      <c r="C28" t="s">
        <v>57</v>
      </c>
      <c r="D28" t="s">
        <v>58</v>
      </c>
      <c r="E28" t="s">
        <v>55</v>
      </c>
      <c r="F28" s="23">
        <v>225.23</v>
      </c>
      <c r="G28" s="23">
        <v>15.23</v>
      </c>
      <c r="H28" s="14">
        <f>IF(F28="","",F28-N(G28))</f>
      </c>
      <c r="I28" s="24">
        <f>IF(A28="","",IF(YEAR(A28)&lt;&gt;Setup!$C$5,"",MONTH(A28)))</f>
      </c>
    </row>
    <row r="29" spans="1:9" x14ac:dyDescent="0.25">
      <c r="A29" s="22">
        <v>46138</v>
      </c>
      <c r="B29" t="s">
        <v>56</v>
      </c>
      <c r="C29" t="s">
        <v>57</v>
      </c>
      <c r="D29" t="s">
        <v>58</v>
      </c>
      <c r="E29" t="s">
        <v>55</v>
      </c>
      <c r="F29" s="23">
        <v>225.23</v>
      </c>
      <c r="G29" s="23">
        <v>15.23</v>
      </c>
      <c r="H29" s="14">
        <f>IF(F29="","",F29-N(G29))</f>
      </c>
      <c r="I29" s="24">
        <f>IF(A29="","",IF(YEAR(A29)&lt;&gt;Setup!$C$5,"",MONTH(A29)))</f>
      </c>
    </row>
    <row r="30" spans="1:9" x14ac:dyDescent="0.25">
      <c r="A30" s="22">
        <v>46145</v>
      </c>
      <c r="B30" t="s">
        <v>61</v>
      </c>
      <c r="C30" t="s">
        <v>60</v>
      </c>
      <c r="D30" t="s">
        <v>54</v>
      </c>
      <c r="E30" t="s">
        <v>55</v>
      </c>
      <c r="F30" s="23">
        <v>1960</v>
      </c>
      <c r="G30" s="23"/>
      <c r="H30" s="14">
        <f>IF(F30="","",F30-N(G30))</f>
      </c>
      <c r="I30" s="24">
        <f>IF(A30="","",IF(YEAR(A30)&lt;&gt;Setup!$C$5,"",MONTH(A30)))</f>
      </c>
    </row>
    <row r="31" spans="1:9" x14ac:dyDescent="0.25">
      <c r="A31" s="22">
        <v>46147</v>
      </c>
      <c r="B31" t="s">
        <v>56</v>
      </c>
      <c r="C31" t="s">
        <v>57</v>
      </c>
      <c r="D31" t="s">
        <v>58</v>
      </c>
      <c r="E31" t="s">
        <v>55</v>
      </c>
      <c r="F31" s="23">
        <v>75.07</v>
      </c>
      <c r="G31" s="23">
        <v>5.07</v>
      </c>
      <c r="H31" s="14">
        <f>IF(F31="","",F31-N(G31))</f>
      </c>
      <c r="I31" s="24">
        <f>IF(A31="","",IF(YEAR(A31)&lt;&gt;Setup!$C$5,"",MONTH(A31)))</f>
      </c>
    </row>
    <row r="32" spans="1:9" x14ac:dyDescent="0.25">
      <c r="A32" s="22">
        <v>46151</v>
      </c>
      <c r="B32" t="s">
        <v>66</v>
      </c>
      <c r="C32" t="s">
        <v>65</v>
      </c>
      <c r="D32" t="s">
        <v>54</v>
      </c>
      <c r="E32" t="s">
        <v>55</v>
      </c>
      <c r="F32" s="23">
        <v>1540</v>
      </c>
      <c r="G32" s="23"/>
      <c r="H32" s="14">
        <f>IF(F32="","",F32-N(G32))</f>
      </c>
      <c r="I32" s="24">
        <f>IF(A32="","",IF(YEAR(A32)&lt;&gt;Setup!$C$5,"",MONTH(A32)))</f>
      </c>
    </row>
    <row r="33" spans="1:9" x14ac:dyDescent="0.25">
      <c r="A33" s="22">
        <v>46154</v>
      </c>
      <c r="B33" t="s">
        <v>56</v>
      </c>
      <c r="C33" t="s">
        <v>57</v>
      </c>
      <c r="D33" t="s">
        <v>58</v>
      </c>
      <c r="E33" t="s">
        <v>55</v>
      </c>
      <c r="F33" s="23">
        <v>214.5</v>
      </c>
      <c r="G33" s="23">
        <v>14.5</v>
      </c>
      <c r="H33" s="14">
        <f>IF(F33="","",F33-N(G33))</f>
      </c>
      <c r="I33" s="24">
        <f>IF(A33="","",IF(YEAR(A33)&lt;&gt;Setup!$C$5,"",MONTH(A33)))</f>
      </c>
    </row>
    <row r="34" spans="1:9" x14ac:dyDescent="0.25">
      <c r="A34" s="22">
        <v>46157</v>
      </c>
      <c r="B34" t="s">
        <v>66</v>
      </c>
      <c r="C34" t="s">
        <v>65</v>
      </c>
      <c r="D34" t="s">
        <v>54</v>
      </c>
      <c r="E34" t="s">
        <v>55</v>
      </c>
      <c r="F34" s="23">
        <v>1060</v>
      </c>
      <c r="G34" s="23"/>
      <c r="H34" s="14">
        <f>IF(F34="","",F34-N(G34))</f>
      </c>
      <c r="I34" s="24">
        <f>IF(A34="","",IF(YEAR(A34)&lt;&gt;Setup!$C$5,"",MONTH(A34)))</f>
      </c>
    </row>
    <row r="35" spans="1:9" x14ac:dyDescent="0.25">
      <c r="A35" s="22">
        <v>46163</v>
      </c>
      <c r="B35" t="s">
        <v>66</v>
      </c>
      <c r="C35" t="s">
        <v>62</v>
      </c>
      <c r="D35" t="s">
        <v>54</v>
      </c>
      <c r="E35" t="s">
        <v>55</v>
      </c>
      <c r="F35" s="23">
        <v>2970</v>
      </c>
      <c r="G35" s="23"/>
      <c r="H35" s="14">
        <f>IF(F35="","",F35-N(G35))</f>
      </c>
      <c r="I35" s="24">
        <f>IF(A35="","",IF(YEAR(A35)&lt;&gt;Setup!$C$5,"",MONTH(A35)))</f>
      </c>
    </row>
    <row r="36" spans="1:9" x14ac:dyDescent="0.25">
      <c r="A36" s="22">
        <v>46169</v>
      </c>
      <c r="B36" t="s">
        <v>66</v>
      </c>
      <c r="C36" t="s">
        <v>60</v>
      </c>
      <c r="D36" t="s">
        <v>54</v>
      </c>
      <c r="E36" t="s">
        <v>55</v>
      </c>
      <c r="F36" s="23">
        <v>1655</v>
      </c>
      <c r="G36" s="23"/>
      <c r="H36" s="14">
        <f>IF(F36="","",F36-N(G36))</f>
      </c>
      <c r="I36" s="24">
        <f>IF(A36="","",IF(YEAR(A36)&lt;&gt;Setup!$C$5,"",MONTH(A36)))</f>
      </c>
    </row>
    <row r="37" spans="1:9" x14ac:dyDescent="0.25">
      <c r="A37" s="22">
        <v>46176</v>
      </c>
      <c r="B37" t="s">
        <v>59</v>
      </c>
      <c r="C37" t="s">
        <v>64</v>
      </c>
      <c r="D37" t="s">
        <v>54</v>
      </c>
      <c r="E37" t="s">
        <v>55</v>
      </c>
      <c r="F37" s="23">
        <v>1655</v>
      </c>
      <c r="G37" s="23"/>
      <c r="H37" s="14">
        <f>IF(F37="","",F37-N(G37))</f>
      </c>
      <c r="I37" s="24">
        <f>IF(A37="","",IF(YEAR(A37)&lt;&gt;Setup!$C$5,"",MONTH(A37)))</f>
      </c>
    </row>
    <row r="38" spans="1:9" x14ac:dyDescent="0.25">
      <c r="A38" s="22">
        <v>46178</v>
      </c>
      <c r="B38" t="s">
        <v>56</v>
      </c>
      <c r="C38" t="s">
        <v>57</v>
      </c>
      <c r="D38" t="s">
        <v>58</v>
      </c>
      <c r="E38" t="s">
        <v>55</v>
      </c>
      <c r="F38" s="23">
        <v>219.86</v>
      </c>
      <c r="G38" s="23">
        <v>14.86</v>
      </c>
      <c r="H38" s="14">
        <f>IF(F38="","",F38-N(G38))</f>
      </c>
      <c r="I38" s="24">
        <f>IF(A38="","",IF(YEAR(A38)&lt;&gt;Setup!$C$5,"",MONTH(A38)))</f>
      </c>
    </row>
    <row r="39" spans="1:9" x14ac:dyDescent="0.25">
      <c r="A39" s="22">
        <v>46182</v>
      </c>
      <c r="B39" t="s">
        <v>59</v>
      </c>
      <c r="C39" t="s">
        <v>62</v>
      </c>
      <c r="D39" t="s">
        <v>54</v>
      </c>
      <c r="E39" t="s">
        <v>55</v>
      </c>
      <c r="F39" s="23">
        <v>4065</v>
      </c>
      <c r="G39" s="23"/>
      <c r="H39" s="14">
        <f>IF(F39="","",F39-N(G39))</f>
      </c>
      <c r="I39" s="24">
        <f>IF(A39="","",IF(YEAR(A39)&lt;&gt;Setup!$C$5,"",MONTH(A39)))</f>
      </c>
    </row>
    <row r="40" spans="1:9" x14ac:dyDescent="0.25">
      <c r="A40" s="22">
        <v>46185</v>
      </c>
      <c r="B40" t="s">
        <v>56</v>
      </c>
      <c r="C40" t="s">
        <v>57</v>
      </c>
      <c r="D40" t="s">
        <v>58</v>
      </c>
      <c r="E40" t="s">
        <v>55</v>
      </c>
      <c r="F40" s="23">
        <v>58.99</v>
      </c>
      <c r="G40" s="23">
        <v>3.99</v>
      </c>
      <c r="H40" s="14">
        <f>IF(F40="","",F40-N(G40))</f>
      </c>
      <c r="I40" s="24">
        <f>IF(A40="","",IF(YEAR(A40)&lt;&gt;Setup!$C$5,"",MONTH(A40)))</f>
      </c>
    </row>
    <row r="41" spans="1:9" x14ac:dyDescent="0.25">
      <c r="A41" s="22">
        <v>46188</v>
      </c>
      <c r="B41" t="s">
        <v>59</v>
      </c>
      <c r="C41" t="s">
        <v>63</v>
      </c>
      <c r="D41" t="s">
        <v>54</v>
      </c>
      <c r="E41" t="s">
        <v>55</v>
      </c>
      <c r="F41" s="23">
        <v>4150</v>
      </c>
      <c r="G41" s="23"/>
      <c r="H41" s="14">
        <f>IF(F41="","",F41-N(G41))</f>
      </c>
      <c r="I41" s="24">
        <f>IF(A41="","",IF(YEAR(A41)&lt;&gt;Setup!$C$5,"",MONTH(A41)))</f>
      </c>
    </row>
    <row r="42" spans="1:9" x14ac:dyDescent="0.25">
      <c r="A42" s="22">
        <v>46194</v>
      </c>
      <c r="B42" t="s">
        <v>59</v>
      </c>
      <c r="C42" t="s">
        <v>60</v>
      </c>
      <c r="D42" t="s">
        <v>54</v>
      </c>
      <c r="E42" t="s">
        <v>55</v>
      </c>
      <c r="F42" s="23">
        <v>1500</v>
      </c>
      <c r="G42" s="23"/>
      <c r="H42" s="14">
        <f>IF(F42="","",F42-N(G42))</f>
      </c>
      <c r="I42" s="24">
        <f>IF(A42="","",IF(YEAR(A42)&lt;&gt;Setup!$C$5,"",MONTH(A42)))</f>
      </c>
    </row>
    <row r="43" spans="1:9" x14ac:dyDescent="0.25">
      <c r="A43" s="22">
        <v>46206</v>
      </c>
      <c r="B43" t="s">
        <v>52</v>
      </c>
      <c r="C43" t="s">
        <v>53</v>
      </c>
      <c r="D43" t="s">
        <v>54</v>
      </c>
      <c r="E43" t="s">
        <v>55</v>
      </c>
      <c r="F43" s="23">
        <v>3365</v>
      </c>
      <c r="G43" s="23"/>
      <c r="H43" s="14">
        <f>IF(F43="","",F43-N(G43))</f>
      </c>
      <c r="I43" s="24">
        <f>IF(A43="","",IF(YEAR(A43)&lt;&gt;Setup!$C$5,"",MONTH(A43)))</f>
      </c>
    </row>
    <row r="44" spans="1:9" x14ac:dyDescent="0.25">
      <c r="A44" s="22">
        <v>46208</v>
      </c>
      <c r="B44" t="s">
        <v>56</v>
      </c>
      <c r="C44" t="s">
        <v>57</v>
      </c>
      <c r="D44" t="s">
        <v>58</v>
      </c>
      <c r="E44" t="s">
        <v>55</v>
      </c>
      <c r="F44" s="23">
        <v>75.07</v>
      </c>
      <c r="G44" s="23">
        <v>5.07</v>
      </c>
      <c r="H44" s="14">
        <f>IF(F44="","",F44-N(G44))</f>
      </c>
      <c r="I44" s="24">
        <f>IF(A44="","",IF(YEAR(A44)&lt;&gt;Setup!$C$5,"",MONTH(A44)))</f>
      </c>
    </row>
    <row r="45" spans="1:9" x14ac:dyDescent="0.25">
      <c r="A45" s="22">
        <v>46212</v>
      </c>
      <c r="B45" t="s">
        <v>59</v>
      </c>
      <c r="C45" t="s">
        <v>64</v>
      </c>
      <c r="D45" t="s">
        <v>54</v>
      </c>
      <c r="E45" t="s">
        <v>55</v>
      </c>
      <c r="F45" s="23">
        <v>2295</v>
      </c>
      <c r="G45" s="23"/>
      <c r="H45" s="14">
        <f>IF(F45="","",F45-N(G45))</f>
      </c>
      <c r="I45" s="24">
        <f>IF(A45="","",IF(YEAR(A45)&lt;&gt;Setup!$C$5,"",MONTH(A45)))</f>
      </c>
    </row>
    <row r="46" spans="1:9" x14ac:dyDescent="0.25">
      <c r="A46" s="22">
        <v>46215</v>
      </c>
      <c r="B46" t="s">
        <v>56</v>
      </c>
      <c r="C46" t="s">
        <v>57</v>
      </c>
      <c r="D46" t="s">
        <v>58</v>
      </c>
      <c r="E46" t="s">
        <v>55</v>
      </c>
      <c r="F46" s="23">
        <v>85.8</v>
      </c>
      <c r="G46" s="23">
        <v>5.8</v>
      </c>
      <c r="H46" s="14">
        <f>IF(F46="","",F46-N(G46))</f>
      </c>
      <c r="I46" s="24">
        <f>IF(A46="","",IF(YEAR(A46)&lt;&gt;Setup!$C$5,"",MONTH(A46)))</f>
      </c>
    </row>
    <row r="47" spans="1:9" x14ac:dyDescent="0.25">
      <c r="A47" s="22">
        <v>46218</v>
      </c>
      <c r="B47" t="s">
        <v>52</v>
      </c>
      <c r="C47" t="s">
        <v>62</v>
      </c>
      <c r="D47" t="s">
        <v>54</v>
      </c>
      <c r="E47" t="s">
        <v>55</v>
      </c>
      <c r="F47" s="23">
        <v>1455</v>
      </c>
      <c r="G47" s="23"/>
      <c r="H47" s="14">
        <f>IF(F47="","",F47-N(G47))</f>
      </c>
      <c r="I47" s="24">
        <f>IF(A47="","",IF(YEAR(A47)&lt;&gt;Setup!$C$5,"",MONTH(A47)))</f>
      </c>
    </row>
    <row r="48" spans="1:9" x14ac:dyDescent="0.25">
      <c r="A48" s="22">
        <v>46222</v>
      </c>
      <c r="B48" t="s">
        <v>56</v>
      </c>
      <c r="C48" t="s">
        <v>57</v>
      </c>
      <c r="D48" t="s">
        <v>58</v>
      </c>
      <c r="E48" t="s">
        <v>55</v>
      </c>
      <c r="F48" s="23">
        <v>91.16</v>
      </c>
      <c r="G48" s="23">
        <v>6.16</v>
      </c>
      <c r="H48" s="14">
        <f>IF(F48="","",F48-N(G48))</f>
      </c>
      <c r="I48" s="24">
        <f>IF(A48="","",IF(YEAR(A48)&lt;&gt;Setup!$C$5,"",MONTH(A48)))</f>
      </c>
    </row>
    <row r="49" spans="1:9" x14ac:dyDescent="0.25">
      <c r="A49" s="22">
        <v>46224</v>
      </c>
      <c r="B49" t="s">
        <v>52</v>
      </c>
      <c r="C49" t="s">
        <v>62</v>
      </c>
      <c r="D49" t="s">
        <v>54</v>
      </c>
      <c r="E49" t="s">
        <v>55</v>
      </c>
      <c r="F49" s="23">
        <v>2380</v>
      </c>
      <c r="G49" s="23"/>
      <c r="H49" s="14">
        <f>IF(F49="","",F49-N(G49))</f>
      </c>
      <c r="I49" s="24">
        <f>IF(A49="","",IF(YEAR(A49)&lt;&gt;Setup!$C$5,"",MONTH(A49)))</f>
      </c>
    </row>
    <row r="50" spans="1:9" x14ac:dyDescent="0.25">
      <c r="A50" s="22">
        <v>46237</v>
      </c>
      <c r="B50" t="s">
        <v>59</v>
      </c>
      <c r="C50" t="s">
        <v>60</v>
      </c>
      <c r="D50" t="s">
        <v>54</v>
      </c>
      <c r="E50" t="s">
        <v>55</v>
      </c>
      <c r="F50" s="23">
        <v>2200</v>
      </c>
      <c r="G50" s="23"/>
      <c r="H50" s="14">
        <f>IF(F50="","",F50-N(G50))</f>
      </c>
      <c r="I50" s="24">
        <f>IF(A50="","",IF(YEAR(A50)&lt;&gt;Setup!$C$5,"",MONTH(A50)))</f>
      </c>
    </row>
    <row r="51" spans="1:9" x14ac:dyDescent="0.25">
      <c r="A51" s="22">
        <v>46239</v>
      </c>
      <c r="B51" t="s">
        <v>56</v>
      </c>
      <c r="C51" t="s">
        <v>57</v>
      </c>
      <c r="D51" t="s">
        <v>58</v>
      </c>
      <c r="E51" t="s">
        <v>55</v>
      </c>
      <c r="F51" s="23">
        <v>107.25</v>
      </c>
      <c r="G51" s="23">
        <v>7.25</v>
      </c>
      <c r="H51" s="14">
        <f>IF(F51="","",F51-N(G51))</f>
      </c>
      <c r="I51" s="24">
        <f>IF(A51="","",IF(YEAR(A51)&lt;&gt;Setup!$C$5,"",MONTH(A51)))</f>
      </c>
    </row>
    <row r="52" spans="1:9" x14ac:dyDescent="0.25">
      <c r="A52" s="22">
        <v>46243</v>
      </c>
      <c r="B52" t="s">
        <v>61</v>
      </c>
      <c r="C52" t="s">
        <v>53</v>
      </c>
      <c r="D52" t="s">
        <v>54</v>
      </c>
      <c r="E52" t="s">
        <v>55</v>
      </c>
      <c r="F52" s="23">
        <v>1920</v>
      </c>
      <c r="G52" s="23"/>
      <c r="H52" s="14">
        <f>IF(F52="","",F52-N(G52))</f>
      </c>
      <c r="I52" s="24">
        <f>IF(A52="","",IF(YEAR(A52)&lt;&gt;Setup!$C$5,"",MONTH(A52)))</f>
      </c>
    </row>
    <row r="53" spans="1:9" x14ac:dyDescent="0.25">
      <c r="A53" s="22">
        <v>46246</v>
      </c>
      <c r="B53" t="s">
        <v>56</v>
      </c>
      <c r="C53" t="s">
        <v>57</v>
      </c>
      <c r="D53" t="s">
        <v>58</v>
      </c>
      <c r="E53" t="s">
        <v>55</v>
      </c>
      <c r="F53" s="23">
        <v>64.35</v>
      </c>
      <c r="G53" s="23">
        <v>4.35</v>
      </c>
      <c r="H53" s="14">
        <f>IF(F53="","",F53-N(G53))</f>
      </c>
      <c r="I53" s="24">
        <f>IF(A53="","",IF(YEAR(A53)&lt;&gt;Setup!$C$5,"",MONTH(A53)))</f>
      </c>
    </row>
    <row r="54" spans="1:9" x14ac:dyDescent="0.25">
      <c r="A54" s="22">
        <v>46249</v>
      </c>
      <c r="B54" t="s">
        <v>61</v>
      </c>
      <c r="C54" t="s">
        <v>64</v>
      </c>
      <c r="D54" t="s">
        <v>54</v>
      </c>
      <c r="E54" t="s">
        <v>55</v>
      </c>
      <c r="F54" s="23">
        <v>2320</v>
      </c>
      <c r="G54" s="23"/>
      <c r="H54" s="14">
        <f>IF(F54="","",F54-N(G54))</f>
      </c>
      <c r="I54" s="24">
        <f>IF(A54="","",IF(YEAR(A54)&lt;&gt;Setup!$C$5,"",MONTH(A54)))</f>
      </c>
    </row>
    <row r="55" spans="1:9" x14ac:dyDescent="0.25">
      <c r="A55" s="22">
        <v>46255</v>
      </c>
      <c r="B55" t="s">
        <v>66</v>
      </c>
      <c r="C55" t="s">
        <v>63</v>
      </c>
      <c r="D55" t="s">
        <v>54</v>
      </c>
      <c r="E55" t="s">
        <v>55</v>
      </c>
      <c r="F55" s="23">
        <v>3400</v>
      </c>
      <c r="G55" s="23"/>
      <c r="H55" s="14">
        <f>IF(F55="","",F55-N(G55))</f>
      </c>
      <c r="I55" s="24">
        <f>IF(A55="","",IF(YEAR(A55)&lt;&gt;Setup!$C$5,"",MONTH(A55)))</f>
      </c>
    </row>
    <row r="56" spans="1:9" x14ac:dyDescent="0.25">
      <c r="A56" s="22">
        <v>46261</v>
      </c>
      <c r="B56" t="s">
        <v>59</v>
      </c>
      <c r="C56" t="s">
        <v>65</v>
      </c>
      <c r="D56" t="s">
        <v>54</v>
      </c>
      <c r="E56" t="s">
        <v>55</v>
      </c>
      <c r="F56" s="23">
        <v>1390</v>
      </c>
      <c r="G56" s="23"/>
      <c r="H56" s="14">
        <f>IF(F56="","",F56-N(G56))</f>
      </c>
      <c r="I56" s="24">
        <f>IF(A56="","",IF(YEAR(A56)&lt;&gt;Setup!$C$5,"",MONTH(A56)))</f>
      </c>
    </row>
    <row r="57" spans="1:9" x14ac:dyDescent="0.25">
      <c r="A57" s="22">
        <v>46268</v>
      </c>
      <c r="B57" t="s">
        <v>52</v>
      </c>
      <c r="C57" t="s">
        <v>64</v>
      </c>
      <c r="D57" t="s">
        <v>54</v>
      </c>
      <c r="E57" t="s">
        <v>55</v>
      </c>
      <c r="F57" s="23">
        <v>2525</v>
      </c>
      <c r="G57" s="23"/>
      <c r="H57" s="14">
        <f>IF(F57="","",F57-N(G57))</f>
      </c>
      <c r="I57" s="24">
        <f>IF(A57="","",IF(YEAR(A57)&lt;&gt;Setup!$C$5,"",MONTH(A57)))</f>
      </c>
    </row>
    <row r="58" spans="1:9" x14ac:dyDescent="0.25">
      <c r="A58" s="22">
        <v>46270</v>
      </c>
      <c r="B58" t="s">
        <v>56</v>
      </c>
      <c r="C58" t="s">
        <v>57</v>
      </c>
      <c r="D58" t="s">
        <v>58</v>
      </c>
      <c r="E58" t="s">
        <v>55</v>
      </c>
      <c r="F58" s="23">
        <v>198.41</v>
      </c>
      <c r="G58" s="23">
        <v>13.41</v>
      </c>
      <c r="H58" s="14">
        <f>IF(F58="","",F58-N(G58))</f>
      </c>
      <c r="I58" s="24">
        <f>IF(A58="","",IF(YEAR(A58)&lt;&gt;Setup!$C$5,"",MONTH(A58)))</f>
      </c>
    </row>
    <row r="59" spans="1:9" x14ac:dyDescent="0.25">
      <c r="A59" s="22">
        <v>46274</v>
      </c>
      <c r="B59" t="s">
        <v>66</v>
      </c>
      <c r="C59" t="s">
        <v>53</v>
      </c>
      <c r="D59" t="s">
        <v>54</v>
      </c>
      <c r="E59" t="s">
        <v>55</v>
      </c>
      <c r="F59" s="23">
        <v>3720</v>
      </c>
      <c r="G59" s="23"/>
      <c r="H59" s="14">
        <f>IF(F59="","",F59-N(G59))</f>
      </c>
      <c r="I59" s="24">
        <f>IF(A59="","",IF(YEAR(A59)&lt;&gt;Setup!$C$5,"",MONTH(A59)))</f>
      </c>
    </row>
    <row r="60" spans="1:9" x14ac:dyDescent="0.25">
      <c r="A60" s="22">
        <v>46277</v>
      </c>
      <c r="B60" t="s">
        <v>56</v>
      </c>
      <c r="C60" t="s">
        <v>57</v>
      </c>
      <c r="D60" t="s">
        <v>58</v>
      </c>
      <c r="E60" t="s">
        <v>55</v>
      </c>
      <c r="F60" s="23">
        <v>198.41</v>
      </c>
      <c r="G60" s="23">
        <v>13.41</v>
      </c>
      <c r="H60" s="14">
        <f>IF(F60="","",F60-N(G60))</f>
      </c>
      <c r="I60" s="24">
        <f>IF(A60="","",IF(YEAR(A60)&lt;&gt;Setup!$C$5,"",MONTH(A60)))</f>
      </c>
    </row>
    <row r="61" spans="1:9" x14ac:dyDescent="0.25">
      <c r="A61" s="22">
        <v>46280</v>
      </c>
      <c r="B61" t="s">
        <v>52</v>
      </c>
      <c r="C61" t="s">
        <v>64</v>
      </c>
      <c r="D61" t="s">
        <v>54</v>
      </c>
      <c r="E61" t="s">
        <v>55</v>
      </c>
      <c r="F61" s="23">
        <v>1345</v>
      </c>
      <c r="G61" s="23"/>
      <c r="H61" s="14">
        <f>IF(F61="","",F61-N(G61))</f>
      </c>
      <c r="I61" s="24">
        <f>IF(A61="","",IF(YEAR(A61)&lt;&gt;Setup!$C$5,"",MONTH(A61)))</f>
      </c>
    </row>
    <row r="62" spans="1:9" x14ac:dyDescent="0.25">
      <c r="A62" s="22">
        <v>46284</v>
      </c>
      <c r="B62" t="s">
        <v>56</v>
      </c>
      <c r="C62" t="s">
        <v>57</v>
      </c>
      <c r="D62" t="s">
        <v>58</v>
      </c>
      <c r="E62" t="s">
        <v>55</v>
      </c>
      <c r="F62" s="23">
        <v>166.24</v>
      </c>
      <c r="G62" s="23">
        <v>11.24</v>
      </c>
      <c r="H62" s="14">
        <f>IF(F62="","",F62-N(G62))</f>
      </c>
      <c r="I62" s="24">
        <f>IF(A62="","",IF(YEAR(A62)&lt;&gt;Setup!$C$5,"",MONTH(A62)))</f>
      </c>
    </row>
    <row r="63" spans="1:9" x14ac:dyDescent="0.25">
      <c r="A63" s="22">
        <v>46291</v>
      </c>
      <c r="B63" t="s">
        <v>56</v>
      </c>
      <c r="C63" t="s">
        <v>57</v>
      </c>
      <c r="D63" t="s">
        <v>58</v>
      </c>
      <c r="E63" t="s">
        <v>55</v>
      </c>
      <c r="F63" s="23">
        <v>101.89</v>
      </c>
      <c r="G63" s="23">
        <v>6.89</v>
      </c>
      <c r="H63" s="14">
        <f>IF(F63="","",F63-N(G63))</f>
      </c>
      <c r="I63" s="24">
        <f>IF(A63="","",IF(YEAR(A63)&lt;&gt;Setup!$C$5,"",MONTH(A63)))</f>
      </c>
    </row>
    <row r="64" spans="1:9" x14ac:dyDescent="0.25">
      <c r="A64" s="22"/>
      <c r="F64" s="23"/>
      <c r="G64" s="23"/>
      <c r="H64" s="14">
        <f>IF(F64="","",F64-N(G64))</f>
      </c>
      <c r="I64" s="24">
        <f>IF(A64="","",IF(YEAR(A64)&lt;&gt;Setup!$C$5,"",MONTH(A64)))</f>
      </c>
    </row>
    <row r="65" spans="1:9" x14ac:dyDescent="0.25">
      <c r="A65" s="22"/>
      <c r="F65" s="23"/>
      <c r="G65" s="23"/>
      <c r="H65" s="14">
        <f>IF(F65="","",F65-N(G65))</f>
      </c>
      <c r="I65" s="24">
        <f>IF(A65="","",IF(YEAR(A65)&lt;&gt;Setup!$C$5,"",MONTH(A65)))</f>
      </c>
    </row>
    <row r="66" spans="1:9" x14ac:dyDescent="0.25">
      <c r="A66" s="22"/>
      <c r="F66" s="23"/>
      <c r="G66" s="23"/>
      <c r="H66" s="14">
        <f>IF(F66="","",F66-N(G66))</f>
      </c>
      <c r="I66" s="24">
        <f>IF(A66="","",IF(YEAR(A66)&lt;&gt;Setup!$C$5,"",MONTH(A66)))</f>
      </c>
    </row>
    <row r="67" spans="1:9" x14ac:dyDescent="0.25">
      <c r="A67" s="22"/>
      <c r="F67" s="23"/>
      <c r="G67" s="23"/>
      <c r="H67" s="14">
        <f>IF(F67="","",F67-N(G67))</f>
      </c>
      <c r="I67" s="24">
        <f>IF(A67="","",IF(YEAR(A67)&lt;&gt;Setup!$C$5,"",MONTH(A67)))</f>
      </c>
    </row>
    <row r="68" spans="1:9" x14ac:dyDescent="0.25">
      <c r="A68" s="22"/>
      <c r="F68" s="23"/>
      <c r="G68" s="23"/>
      <c r="H68" s="14">
        <f>IF(F68="","",F68-N(G68))</f>
      </c>
      <c r="I68" s="24">
        <f>IF(A68="","",IF(YEAR(A68)&lt;&gt;Setup!$C$5,"",MONTH(A68)))</f>
      </c>
    </row>
    <row r="69" spans="1:9" x14ac:dyDescent="0.25">
      <c r="A69" s="22"/>
      <c r="F69" s="23"/>
      <c r="G69" s="23"/>
      <c r="H69" s="14">
        <f>IF(F69="","",F69-N(G69))</f>
      </c>
      <c r="I69" s="24">
        <f>IF(A69="","",IF(YEAR(A69)&lt;&gt;Setup!$C$5,"",MONTH(A69)))</f>
      </c>
    </row>
    <row r="70" spans="1:9" x14ac:dyDescent="0.25">
      <c r="A70" s="22"/>
      <c r="F70" s="23"/>
      <c r="G70" s="23"/>
      <c r="H70" s="14">
        <f>IF(F70="","",F70-N(G70))</f>
      </c>
      <c r="I70" s="24">
        <f>IF(A70="","",IF(YEAR(A70)&lt;&gt;Setup!$C$5,"",MONTH(A70)))</f>
      </c>
    </row>
    <row r="71" spans="1:9" x14ac:dyDescent="0.25">
      <c r="A71" s="22"/>
      <c r="F71" s="23"/>
      <c r="G71" s="23"/>
      <c r="H71" s="14">
        <f>IF(F71="","",F71-N(G71))</f>
      </c>
      <c r="I71" s="24">
        <f>IF(A71="","",IF(YEAR(A71)&lt;&gt;Setup!$C$5,"",MONTH(A71)))</f>
      </c>
    </row>
    <row r="72" spans="1:9" x14ac:dyDescent="0.25">
      <c r="A72" s="22"/>
      <c r="F72" s="23"/>
      <c r="G72" s="23"/>
      <c r="H72" s="14">
        <f>IF(F72="","",F72-N(G72))</f>
      </c>
      <c r="I72" s="24">
        <f>IF(A72="","",IF(YEAR(A72)&lt;&gt;Setup!$C$5,"",MONTH(A72)))</f>
      </c>
    </row>
    <row r="73" spans="1:9" x14ac:dyDescent="0.25">
      <c r="A73" s="22"/>
      <c r="F73" s="23"/>
      <c r="G73" s="23"/>
      <c r="H73" s="14">
        <f>IF(F73="","",F73-N(G73))</f>
      </c>
      <c r="I73" s="24">
        <f>IF(A73="","",IF(YEAR(A73)&lt;&gt;Setup!$C$5,"",MONTH(A73)))</f>
      </c>
    </row>
    <row r="74" spans="1:9" x14ac:dyDescent="0.25">
      <c r="A74" s="22"/>
      <c r="F74" s="23"/>
      <c r="G74" s="23"/>
      <c r="H74" s="14">
        <f>IF(F74="","",F74-N(G74))</f>
      </c>
      <c r="I74" s="24">
        <f>IF(A74="","",IF(YEAR(A74)&lt;&gt;Setup!$C$5,"",MONTH(A74)))</f>
      </c>
    </row>
    <row r="75" spans="1:9" x14ac:dyDescent="0.25">
      <c r="A75" s="22"/>
      <c r="F75" s="23"/>
      <c r="G75" s="23"/>
      <c r="H75" s="14">
        <f>IF(F75="","",F75-N(G75))</f>
      </c>
      <c r="I75" s="24">
        <f>IF(A75="","",IF(YEAR(A75)&lt;&gt;Setup!$C$5,"",MONTH(A75)))</f>
      </c>
    </row>
    <row r="76" spans="1:9" x14ac:dyDescent="0.25">
      <c r="A76" s="22"/>
      <c r="F76" s="23"/>
      <c r="G76" s="23"/>
      <c r="H76" s="14">
        <f>IF(F76="","",F76-N(G76))</f>
      </c>
      <c r="I76" s="24">
        <f>IF(A76="","",IF(YEAR(A76)&lt;&gt;Setup!$C$5,"",MONTH(A76)))</f>
      </c>
    </row>
    <row r="77" spans="1:9" x14ac:dyDescent="0.25">
      <c r="A77" s="22"/>
      <c r="F77" s="23"/>
      <c r="G77" s="23"/>
      <c r="H77" s="14">
        <f>IF(F77="","",F77-N(G77))</f>
      </c>
      <c r="I77" s="24">
        <f>IF(A77="","",IF(YEAR(A77)&lt;&gt;Setup!$C$5,"",MONTH(A77)))</f>
      </c>
    </row>
    <row r="78" spans="1:9" x14ac:dyDescent="0.25">
      <c r="A78" s="22"/>
      <c r="F78" s="23"/>
      <c r="G78" s="23"/>
      <c r="H78" s="14">
        <f>IF(F78="","",F78-N(G78))</f>
      </c>
      <c r="I78" s="24">
        <f>IF(A78="","",IF(YEAR(A78)&lt;&gt;Setup!$C$5,"",MONTH(A78)))</f>
      </c>
    </row>
    <row r="79" spans="1:9" x14ac:dyDescent="0.25">
      <c r="A79" s="22"/>
      <c r="F79" s="23"/>
      <c r="G79" s="23"/>
      <c r="H79" s="14">
        <f>IF(F79="","",F79-N(G79))</f>
      </c>
      <c r="I79" s="24">
        <f>IF(A79="","",IF(YEAR(A79)&lt;&gt;Setup!$C$5,"",MONTH(A79)))</f>
      </c>
    </row>
    <row r="80" spans="1:9" x14ac:dyDescent="0.25">
      <c r="A80" s="22"/>
      <c r="F80" s="23"/>
      <c r="G80" s="23"/>
      <c r="H80" s="14">
        <f>IF(F80="","",F80-N(G80))</f>
      </c>
      <c r="I80" s="24">
        <f>IF(A80="","",IF(YEAR(A80)&lt;&gt;Setup!$C$5,"",MONTH(A80)))</f>
      </c>
    </row>
    <row r="81" spans="1:9" x14ac:dyDescent="0.25">
      <c r="A81" s="22"/>
      <c r="F81" s="23"/>
      <c r="G81" s="23"/>
      <c r="H81" s="14">
        <f>IF(F81="","",F81-N(G81))</f>
      </c>
      <c r="I81" s="24">
        <f>IF(A81="","",IF(YEAR(A81)&lt;&gt;Setup!$C$5,"",MONTH(A81)))</f>
      </c>
    </row>
    <row r="82" spans="1:9" x14ac:dyDescent="0.25">
      <c r="A82" s="22"/>
      <c r="F82" s="23"/>
      <c r="G82" s="23"/>
      <c r="H82" s="14">
        <f>IF(F82="","",F82-N(G82))</f>
      </c>
      <c r="I82" s="24">
        <f>IF(A82="","",IF(YEAR(A82)&lt;&gt;Setup!$C$5,"",MONTH(A82)))</f>
      </c>
    </row>
    <row r="83" spans="1:9" x14ac:dyDescent="0.25">
      <c r="A83" s="22"/>
      <c r="F83" s="23"/>
      <c r="G83" s="23"/>
      <c r="H83" s="14">
        <f>IF(F83="","",F83-N(G83))</f>
      </c>
      <c r="I83" s="24">
        <f>IF(A83="","",IF(YEAR(A83)&lt;&gt;Setup!$C$5,"",MONTH(A83)))</f>
      </c>
    </row>
    <row r="84" spans="1:9" x14ac:dyDescent="0.25">
      <c r="A84" s="22"/>
      <c r="F84" s="23"/>
      <c r="G84" s="23"/>
      <c r="H84" s="14">
        <f>IF(F84="","",F84-N(G84))</f>
      </c>
      <c r="I84" s="24">
        <f>IF(A84="","",IF(YEAR(A84)&lt;&gt;Setup!$C$5,"",MONTH(A84)))</f>
      </c>
    </row>
    <row r="85" spans="1:9" x14ac:dyDescent="0.25">
      <c r="A85" s="22"/>
      <c r="F85" s="23"/>
      <c r="G85" s="23"/>
      <c r="H85" s="14">
        <f>IF(F85="","",F85-N(G85))</f>
      </c>
      <c r="I85" s="24">
        <f>IF(A85="","",IF(YEAR(A85)&lt;&gt;Setup!$C$5,"",MONTH(A85)))</f>
      </c>
    </row>
    <row r="86" spans="1:9" x14ac:dyDescent="0.25">
      <c r="A86" s="22"/>
      <c r="F86" s="23"/>
      <c r="G86" s="23"/>
      <c r="H86" s="14">
        <f>IF(F86="","",F86-N(G86))</f>
      </c>
      <c r="I86" s="24">
        <f>IF(A86="","",IF(YEAR(A86)&lt;&gt;Setup!$C$5,"",MONTH(A86)))</f>
      </c>
    </row>
    <row r="87" spans="1:9" x14ac:dyDescent="0.25">
      <c r="A87" s="22"/>
      <c r="F87" s="23"/>
      <c r="G87" s="23"/>
      <c r="H87" s="14">
        <f>IF(F87="","",F87-N(G87))</f>
      </c>
      <c r="I87" s="24">
        <f>IF(A87="","",IF(YEAR(A87)&lt;&gt;Setup!$C$5,"",MONTH(A87)))</f>
      </c>
    </row>
    <row r="88" spans="1:9" x14ac:dyDescent="0.25">
      <c r="A88" s="22"/>
      <c r="F88" s="23"/>
      <c r="G88" s="23"/>
      <c r="H88" s="14">
        <f>IF(F88="","",F88-N(G88))</f>
      </c>
      <c r="I88" s="24">
        <f>IF(A88="","",IF(YEAR(A88)&lt;&gt;Setup!$C$5,"",MONTH(A88)))</f>
      </c>
    </row>
    <row r="89" spans="1:9" x14ac:dyDescent="0.25">
      <c r="A89" s="22"/>
      <c r="F89" s="23"/>
      <c r="G89" s="23"/>
      <c r="H89" s="14">
        <f>IF(F89="","",F89-N(G89))</f>
      </c>
      <c r="I89" s="24">
        <f>IF(A89="","",IF(YEAR(A89)&lt;&gt;Setup!$C$5,"",MONTH(A89)))</f>
      </c>
    </row>
    <row r="90" spans="1:9" x14ac:dyDescent="0.25">
      <c r="A90" s="22"/>
      <c r="F90" s="23"/>
      <c r="G90" s="23"/>
      <c r="H90" s="14">
        <f>IF(F90="","",F90-N(G90))</f>
      </c>
      <c r="I90" s="24">
        <f>IF(A90="","",IF(YEAR(A90)&lt;&gt;Setup!$C$5,"",MONTH(A90)))</f>
      </c>
    </row>
    <row r="91" spans="1:9" x14ac:dyDescent="0.25">
      <c r="A91" s="22"/>
      <c r="F91" s="23"/>
      <c r="G91" s="23"/>
      <c r="H91" s="14">
        <f>IF(F91="","",F91-N(G91))</f>
      </c>
      <c r="I91" s="24">
        <f>IF(A91="","",IF(YEAR(A91)&lt;&gt;Setup!$C$5,"",MONTH(A91)))</f>
      </c>
    </row>
    <row r="92" spans="1:9" x14ac:dyDescent="0.25">
      <c r="A92" s="22"/>
      <c r="F92" s="23"/>
      <c r="G92" s="23"/>
      <c r="H92" s="14">
        <f>IF(F92="","",F92-N(G92))</f>
      </c>
      <c r="I92" s="24">
        <f>IF(A92="","",IF(YEAR(A92)&lt;&gt;Setup!$C$5,"",MONTH(A92)))</f>
      </c>
    </row>
    <row r="93" spans="1:9" x14ac:dyDescent="0.25">
      <c r="A93" s="22"/>
      <c r="F93" s="23"/>
      <c r="G93" s="23"/>
      <c r="H93" s="14">
        <f>IF(F93="","",F93-N(G93))</f>
      </c>
      <c r="I93" s="24">
        <f>IF(A93="","",IF(YEAR(A93)&lt;&gt;Setup!$C$5,"",MONTH(A93)))</f>
      </c>
    </row>
    <row r="94" spans="1:9" x14ac:dyDescent="0.25">
      <c r="A94" s="22"/>
      <c r="F94" s="23"/>
      <c r="G94" s="23"/>
      <c r="H94" s="14">
        <f>IF(F94="","",F94-N(G94))</f>
      </c>
      <c r="I94" s="24">
        <f>IF(A94="","",IF(YEAR(A94)&lt;&gt;Setup!$C$5,"",MONTH(A94)))</f>
      </c>
    </row>
    <row r="95" spans="1:9" x14ac:dyDescent="0.25">
      <c r="A95" s="22"/>
      <c r="F95" s="23"/>
      <c r="G95" s="23"/>
      <c r="H95" s="14">
        <f>IF(F95="","",F95-N(G95))</f>
      </c>
      <c r="I95" s="24">
        <f>IF(A95="","",IF(YEAR(A95)&lt;&gt;Setup!$C$5,"",MONTH(A95)))</f>
      </c>
    </row>
    <row r="96" spans="1:9" x14ac:dyDescent="0.25">
      <c r="A96" s="22"/>
      <c r="F96" s="23"/>
      <c r="G96" s="23"/>
      <c r="H96" s="14">
        <f>IF(F96="","",F96-N(G96))</f>
      </c>
      <c r="I96" s="24">
        <f>IF(A96="","",IF(YEAR(A96)&lt;&gt;Setup!$C$5,"",MONTH(A96)))</f>
      </c>
    </row>
    <row r="97" spans="1:9" x14ac:dyDescent="0.25">
      <c r="A97" s="22"/>
      <c r="F97" s="23"/>
      <c r="G97" s="23"/>
      <c r="H97" s="14">
        <f>IF(F97="","",F97-N(G97))</f>
      </c>
      <c r="I97" s="24">
        <f>IF(A97="","",IF(YEAR(A97)&lt;&gt;Setup!$C$5,"",MONTH(A97)))</f>
      </c>
    </row>
    <row r="98" spans="1:9" x14ac:dyDescent="0.25">
      <c r="A98" s="22"/>
      <c r="F98" s="23"/>
      <c r="G98" s="23"/>
      <c r="H98" s="14">
        <f>IF(F98="","",F98-N(G98))</f>
      </c>
      <c r="I98" s="24">
        <f>IF(A98="","",IF(YEAR(A98)&lt;&gt;Setup!$C$5,"",MONTH(A98)))</f>
      </c>
    </row>
    <row r="99" spans="1:9" x14ac:dyDescent="0.25">
      <c r="A99" s="22"/>
      <c r="F99" s="23"/>
      <c r="G99" s="23"/>
      <c r="H99" s="14">
        <f>IF(F99="","",F99-N(G99))</f>
      </c>
      <c r="I99" s="24">
        <f>IF(A99="","",IF(YEAR(A99)&lt;&gt;Setup!$C$5,"",MONTH(A99)))</f>
      </c>
    </row>
    <row r="100" spans="1:9" x14ac:dyDescent="0.25">
      <c r="A100" s="22"/>
      <c r="F100" s="23"/>
      <c r="G100" s="23"/>
      <c r="H100" s="14">
        <f>IF(F100="","",F100-N(G100))</f>
      </c>
      <c r="I100" s="24">
        <f>IF(A100="","",IF(YEAR(A100)&lt;&gt;Setup!$C$5,"",MONTH(A100)))</f>
      </c>
    </row>
    <row r="101" spans="1:9" x14ac:dyDescent="0.25">
      <c r="A101" s="22"/>
      <c r="F101" s="23"/>
      <c r="G101" s="23"/>
      <c r="H101" s="14">
        <f>IF(F101="","",F101-N(G101))</f>
      </c>
      <c r="I101" s="24">
        <f>IF(A101="","",IF(YEAR(A101)&lt;&gt;Setup!$C$5,"",MONTH(A101)))</f>
      </c>
    </row>
    <row r="102" spans="1:9" x14ac:dyDescent="0.25">
      <c r="A102" s="22"/>
      <c r="F102" s="23"/>
      <c r="G102" s="23"/>
      <c r="H102" s="14">
        <f>IF(F102="","",F102-N(G102))</f>
      </c>
      <c r="I102" s="24">
        <f>IF(A102="","",IF(YEAR(A102)&lt;&gt;Setup!$C$5,"",MONTH(A102)))</f>
      </c>
    </row>
    <row r="103" spans="1:9" x14ac:dyDescent="0.25">
      <c r="A103" s="22"/>
      <c r="F103" s="23"/>
      <c r="G103" s="23"/>
      <c r="H103" s="14">
        <f>IF(F103="","",F103-N(G103))</f>
      </c>
      <c r="I103" s="24">
        <f>IF(A103="","",IF(YEAR(A103)&lt;&gt;Setup!$C$5,"",MONTH(A103)))</f>
      </c>
    </row>
    <row r="104" spans="1:9" x14ac:dyDescent="0.25">
      <c r="A104" s="22"/>
      <c r="F104" s="23"/>
      <c r="G104" s="23"/>
      <c r="H104" s="14">
        <f>IF(F104="","",F104-N(G104))</f>
      </c>
      <c r="I104" s="24">
        <f>IF(A104="","",IF(YEAR(A104)&lt;&gt;Setup!$C$5,"",MONTH(A104)))</f>
      </c>
    </row>
    <row r="105" spans="1:9" x14ac:dyDescent="0.25">
      <c r="A105" s="22"/>
      <c r="F105" s="23"/>
      <c r="G105" s="23"/>
      <c r="H105" s="14">
        <f>IF(F105="","",F105-N(G105))</f>
      </c>
      <c r="I105" s="24">
        <f>IF(A105="","",IF(YEAR(A105)&lt;&gt;Setup!$C$5,"",MONTH(A105)))</f>
      </c>
    </row>
    <row r="106" spans="1:9" x14ac:dyDescent="0.25">
      <c r="A106" s="22"/>
      <c r="F106" s="23"/>
      <c r="G106" s="23"/>
      <c r="H106" s="14">
        <f>IF(F106="","",F106-N(G106))</f>
      </c>
      <c r="I106" s="24">
        <f>IF(A106="","",IF(YEAR(A106)&lt;&gt;Setup!$C$5,"",MONTH(A106)))</f>
      </c>
    </row>
    <row r="107" spans="1:9" x14ac:dyDescent="0.25">
      <c r="A107" s="22"/>
      <c r="F107" s="23"/>
      <c r="G107" s="23"/>
      <c r="H107" s="14">
        <f>IF(F107="","",F107-N(G107))</f>
      </c>
      <c r="I107" s="24">
        <f>IF(A107="","",IF(YEAR(A107)&lt;&gt;Setup!$C$5,"",MONTH(A107)))</f>
      </c>
    </row>
    <row r="108" spans="1:9" x14ac:dyDescent="0.25">
      <c r="A108" s="22"/>
      <c r="F108" s="23"/>
      <c r="G108" s="23"/>
      <c r="H108" s="14">
        <f>IF(F108="","",F108-N(G108))</f>
      </c>
      <c r="I108" s="24">
        <f>IF(A108="","",IF(YEAR(A108)&lt;&gt;Setup!$C$5,"",MONTH(A108)))</f>
      </c>
    </row>
    <row r="109" spans="1:9" x14ac:dyDescent="0.25">
      <c r="A109" s="22"/>
      <c r="F109" s="23"/>
      <c r="G109" s="23"/>
      <c r="H109" s="14">
        <f>IF(F109="","",F109-N(G109))</f>
      </c>
      <c r="I109" s="24">
        <f>IF(A109="","",IF(YEAR(A109)&lt;&gt;Setup!$C$5,"",MONTH(A109)))</f>
      </c>
    </row>
    <row r="110" spans="1:9" x14ac:dyDescent="0.25">
      <c r="A110" s="22"/>
      <c r="F110" s="23"/>
      <c r="G110" s="23"/>
      <c r="H110" s="14">
        <f>IF(F110="","",F110-N(G110))</f>
      </c>
      <c r="I110" s="24">
        <f>IF(A110="","",IF(YEAR(A110)&lt;&gt;Setup!$C$5,"",MONTH(A110)))</f>
      </c>
    </row>
    <row r="111" spans="1:9" x14ac:dyDescent="0.25">
      <c r="A111" s="22"/>
      <c r="F111" s="23"/>
      <c r="G111" s="23"/>
      <c r="H111" s="14">
        <f>IF(F111="","",F111-N(G111))</f>
      </c>
      <c r="I111" s="24">
        <f>IF(A111="","",IF(YEAR(A111)&lt;&gt;Setup!$C$5,"",MONTH(A111)))</f>
      </c>
    </row>
    <row r="112" spans="1:9" x14ac:dyDescent="0.25">
      <c r="A112" s="22"/>
      <c r="F112" s="23"/>
      <c r="G112" s="23"/>
      <c r="H112" s="14">
        <f>IF(F112="","",F112-N(G112))</f>
      </c>
      <c r="I112" s="24">
        <f>IF(A112="","",IF(YEAR(A112)&lt;&gt;Setup!$C$5,"",MONTH(A112)))</f>
      </c>
    </row>
    <row r="113" spans="1:9" x14ac:dyDescent="0.25">
      <c r="A113" s="22"/>
      <c r="F113" s="23"/>
      <c r="G113" s="23"/>
      <c r="H113" s="14">
        <f>IF(F113="","",F113-N(G113))</f>
      </c>
      <c r="I113" s="24">
        <f>IF(A113="","",IF(YEAR(A113)&lt;&gt;Setup!$C$5,"",MONTH(A113)))</f>
      </c>
    </row>
    <row r="114" spans="1:9" x14ac:dyDescent="0.25">
      <c r="A114" s="22"/>
      <c r="F114" s="23"/>
      <c r="G114" s="23"/>
      <c r="H114" s="14">
        <f>IF(F114="","",F114-N(G114))</f>
      </c>
      <c r="I114" s="24">
        <f>IF(A114="","",IF(YEAR(A114)&lt;&gt;Setup!$C$5,"",MONTH(A114)))</f>
      </c>
    </row>
    <row r="115" spans="1:9" x14ac:dyDescent="0.25">
      <c r="A115" s="22"/>
      <c r="F115" s="23"/>
      <c r="G115" s="23"/>
      <c r="H115" s="14">
        <f>IF(F115="","",F115-N(G115))</f>
      </c>
      <c r="I115" s="24">
        <f>IF(A115="","",IF(YEAR(A115)&lt;&gt;Setup!$C$5,"",MONTH(A115)))</f>
      </c>
    </row>
    <row r="116" spans="1:9" x14ac:dyDescent="0.25">
      <c r="A116" s="22"/>
      <c r="F116" s="23"/>
      <c r="G116" s="23"/>
      <c r="H116" s="14">
        <f>IF(F116="","",F116-N(G116))</f>
      </c>
      <c r="I116" s="24">
        <f>IF(A116="","",IF(YEAR(A116)&lt;&gt;Setup!$C$5,"",MONTH(A116)))</f>
      </c>
    </row>
    <row r="117" spans="1:9" x14ac:dyDescent="0.25">
      <c r="A117" s="22"/>
      <c r="F117" s="23"/>
      <c r="G117" s="23"/>
      <c r="H117" s="14">
        <f>IF(F117="","",F117-N(G117))</f>
      </c>
      <c r="I117" s="24">
        <f>IF(A117="","",IF(YEAR(A117)&lt;&gt;Setup!$C$5,"",MONTH(A117)))</f>
      </c>
    </row>
    <row r="118" spans="1:9" x14ac:dyDescent="0.25">
      <c r="A118" s="22"/>
      <c r="F118" s="23"/>
      <c r="G118" s="23"/>
      <c r="H118" s="14">
        <f>IF(F118="","",F118-N(G118))</f>
      </c>
      <c r="I118" s="24">
        <f>IF(A118="","",IF(YEAR(A118)&lt;&gt;Setup!$C$5,"",MONTH(A118)))</f>
      </c>
    </row>
    <row r="119" spans="1:9" x14ac:dyDescent="0.25">
      <c r="A119" s="22"/>
      <c r="F119" s="23"/>
      <c r="G119" s="23"/>
      <c r="H119" s="14">
        <f>IF(F119="","",F119-N(G119))</f>
      </c>
      <c r="I119" s="24">
        <f>IF(A119="","",IF(YEAR(A119)&lt;&gt;Setup!$C$5,"",MONTH(A119)))</f>
      </c>
    </row>
    <row r="120" spans="1:9" x14ac:dyDescent="0.25">
      <c r="A120" s="22"/>
      <c r="F120" s="23"/>
      <c r="G120" s="23"/>
      <c r="H120" s="14">
        <f>IF(F120="","",F120-N(G120))</f>
      </c>
      <c r="I120" s="24">
        <f>IF(A120="","",IF(YEAR(A120)&lt;&gt;Setup!$C$5,"",MONTH(A120)))</f>
      </c>
    </row>
    <row r="121" spans="1:9" x14ac:dyDescent="0.25">
      <c r="A121" s="22"/>
      <c r="F121" s="23"/>
      <c r="G121" s="23"/>
      <c r="H121" s="14">
        <f>IF(F121="","",F121-N(G121))</f>
      </c>
      <c r="I121" s="24">
        <f>IF(A121="","",IF(YEAR(A121)&lt;&gt;Setup!$C$5,"",MONTH(A121)))</f>
      </c>
    </row>
    <row r="122" spans="1:9" x14ac:dyDescent="0.25">
      <c r="A122" s="22"/>
      <c r="F122" s="23"/>
      <c r="G122" s="23"/>
      <c r="H122" s="14">
        <f>IF(F122="","",F122-N(G122))</f>
      </c>
      <c r="I122" s="24">
        <f>IF(A122="","",IF(YEAR(A122)&lt;&gt;Setup!$C$5,"",MONTH(A122)))</f>
      </c>
    </row>
    <row r="123" spans="1:9" x14ac:dyDescent="0.25">
      <c r="A123" s="22"/>
      <c r="F123" s="23"/>
      <c r="G123" s="23"/>
      <c r="H123" s="14">
        <f>IF(F123="","",F123-N(G123))</f>
      </c>
      <c r="I123" s="24">
        <f>IF(A123="","",IF(YEAR(A123)&lt;&gt;Setup!$C$5,"",MONTH(A123)))</f>
      </c>
    </row>
    <row r="124" spans="1:9" x14ac:dyDescent="0.25">
      <c r="A124" s="22"/>
      <c r="F124" s="23"/>
      <c r="G124" s="23"/>
      <c r="H124" s="14">
        <f>IF(F124="","",F124-N(G124))</f>
      </c>
      <c r="I124" s="24">
        <f>IF(A124="","",IF(YEAR(A124)&lt;&gt;Setup!$C$5,"",MONTH(A124)))</f>
      </c>
    </row>
    <row r="125" spans="1:9" x14ac:dyDescent="0.25">
      <c r="A125" s="22"/>
      <c r="F125" s="23"/>
      <c r="G125" s="23"/>
      <c r="H125" s="14">
        <f>IF(F125="","",F125-N(G125))</f>
      </c>
      <c r="I125" s="24">
        <f>IF(A125="","",IF(YEAR(A125)&lt;&gt;Setup!$C$5,"",MONTH(A125)))</f>
      </c>
    </row>
    <row r="126" spans="1:9" x14ac:dyDescent="0.25">
      <c r="A126" s="22"/>
      <c r="F126" s="23"/>
      <c r="G126" s="23"/>
      <c r="H126" s="14">
        <f>IF(F126="","",F126-N(G126))</f>
      </c>
      <c r="I126" s="24">
        <f>IF(A126="","",IF(YEAR(A126)&lt;&gt;Setup!$C$5,"",MONTH(A126)))</f>
      </c>
    </row>
    <row r="127" spans="1:9" x14ac:dyDescent="0.25">
      <c r="A127" s="22"/>
      <c r="F127" s="23"/>
      <c r="G127" s="23"/>
      <c r="H127" s="14">
        <f>IF(F127="","",F127-N(G127))</f>
      </c>
      <c r="I127" s="24">
        <f>IF(A127="","",IF(YEAR(A127)&lt;&gt;Setup!$C$5,"",MONTH(A127)))</f>
      </c>
    </row>
    <row r="128" spans="1:9" x14ac:dyDescent="0.25">
      <c r="A128" s="22"/>
      <c r="F128" s="23"/>
      <c r="G128" s="23"/>
      <c r="H128" s="14">
        <f>IF(F128="","",F128-N(G128))</f>
      </c>
      <c r="I128" s="24">
        <f>IF(A128="","",IF(YEAR(A128)&lt;&gt;Setup!$C$5,"",MONTH(A128)))</f>
      </c>
    </row>
    <row r="129" spans="1:9" x14ac:dyDescent="0.25">
      <c r="A129" s="22"/>
      <c r="F129" s="23"/>
      <c r="G129" s="23"/>
      <c r="H129" s="14">
        <f>IF(F129="","",F129-N(G129))</f>
      </c>
      <c r="I129" s="24">
        <f>IF(A129="","",IF(YEAR(A129)&lt;&gt;Setup!$C$5,"",MONTH(A129)))</f>
      </c>
    </row>
    <row r="130" spans="1:9" x14ac:dyDescent="0.25">
      <c r="A130" s="22"/>
      <c r="F130" s="23"/>
      <c r="G130" s="23"/>
      <c r="H130" s="14">
        <f>IF(F130="","",F130-N(G130))</f>
      </c>
      <c r="I130" s="24">
        <f>IF(A130="","",IF(YEAR(A130)&lt;&gt;Setup!$C$5,"",MONTH(A130)))</f>
      </c>
    </row>
    <row r="131" spans="1:9" x14ac:dyDescent="0.25">
      <c r="A131" s="22"/>
      <c r="F131" s="23"/>
      <c r="G131" s="23"/>
      <c r="H131" s="14">
        <f>IF(F131="","",F131-N(G131))</f>
      </c>
      <c r="I131" s="24">
        <f>IF(A131="","",IF(YEAR(A131)&lt;&gt;Setup!$C$5,"",MONTH(A131)))</f>
      </c>
    </row>
    <row r="132" spans="1:9" x14ac:dyDescent="0.25">
      <c r="A132" s="22"/>
      <c r="F132" s="23"/>
      <c r="G132" s="23"/>
      <c r="H132" s="14">
        <f>IF(F132="","",F132-N(G132))</f>
      </c>
      <c r="I132" s="24">
        <f>IF(A132="","",IF(YEAR(A132)&lt;&gt;Setup!$C$5,"",MONTH(A132)))</f>
      </c>
    </row>
    <row r="133" spans="1:9" x14ac:dyDescent="0.25">
      <c r="A133" s="22"/>
      <c r="F133" s="23"/>
      <c r="G133" s="23"/>
      <c r="H133" s="14">
        <f>IF(F133="","",F133-N(G133))</f>
      </c>
      <c r="I133" s="24">
        <f>IF(A133="","",IF(YEAR(A133)&lt;&gt;Setup!$C$5,"",MONTH(A133)))</f>
      </c>
    </row>
    <row r="134" spans="1:9" x14ac:dyDescent="0.25">
      <c r="A134" s="22"/>
      <c r="F134" s="23"/>
      <c r="G134" s="23"/>
      <c r="H134" s="14">
        <f>IF(F134="","",F134-N(G134))</f>
      </c>
      <c r="I134" s="24">
        <f>IF(A134="","",IF(YEAR(A134)&lt;&gt;Setup!$C$5,"",MONTH(A134)))</f>
      </c>
    </row>
    <row r="135" spans="1:9" x14ac:dyDescent="0.25">
      <c r="A135" s="22"/>
      <c r="F135" s="23"/>
      <c r="G135" s="23"/>
      <c r="H135" s="14">
        <f>IF(F135="","",F135-N(G135))</f>
      </c>
      <c r="I135" s="24">
        <f>IF(A135="","",IF(YEAR(A135)&lt;&gt;Setup!$C$5,"",MONTH(A135)))</f>
      </c>
    </row>
    <row r="136" spans="1:9" x14ac:dyDescent="0.25">
      <c r="A136" s="22"/>
      <c r="F136" s="23"/>
      <c r="G136" s="23"/>
      <c r="H136" s="14">
        <f>IF(F136="","",F136-N(G136))</f>
      </c>
      <c r="I136" s="24">
        <f>IF(A136="","",IF(YEAR(A136)&lt;&gt;Setup!$C$5,"",MONTH(A136)))</f>
      </c>
    </row>
    <row r="137" spans="1:9" x14ac:dyDescent="0.25">
      <c r="A137" s="22"/>
      <c r="F137" s="23"/>
      <c r="G137" s="23"/>
      <c r="H137" s="14">
        <f>IF(F137="","",F137-N(G137))</f>
      </c>
      <c r="I137" s="24">
        <f>IF(A137="","",IF(YEAR(A137)&lt;&gt;Setup!$C$5,"",MONTH(A137)))</f>
      </c>
    </row>
    <row r="138" spans="1:9" x14ac:dyDescent="0.25">
      <c r="A138" s="22"/>
      <c r="F138" s="23"/>
      <c r="G138" s="23"/>
      <c r="H138" s="14">
        <f>IF(F138="","",F138-N(G138))</f>
      </c>
      <c r="I138" s="24">
        <f>IF(A138="","",IF(YEAR(A138)&lt;&gt;Setup!$C$5,"",MONTH(A138)))</f>
      </c>
    </row>
    <row r="139" spans="1:9" x14ac:dyDescent="0.25">
      <c r="A139" s="22"/>
      <c r="F139" s="23"/>
      <c r="G139" s="23"/>
      <c r="H139" s="14">
        <f>IF(F139="","",F139-N(G139))</f>
      </c>
      <c r="I139" s="24">
        <f>IF(A139="","",IF(YEAR(A139)&lt;&gt;Setup!$C$5,"",MONTH(A139)))</f>
      </c>
    </row>
    <row r="140" spans="1:9" x14ac:dyDescent="0.25">
      <c r="A140" s="22"/>
      <c r="F140" s="23"/>
      <c r="G140" s="23"/>
      <c r="H140" s="14">
        <f>IF(F140="","",F140-N(G140))</f>
      </c>
      <c r="I140" s="24">
        <f>IF(A140="","",IF(YEAR(A140)&lt;&gt;Setup!$C$5,"",MONTH(A140)))</f>
      </c>
    </row>
    <row r="141" spans="1:9" x14ac:dyDescent="0.25">
      <c r="A141" s="22"/>
      <c r="F141" s="23"/>
      <c r="G141" s="23"/>
      <c r="H141" s="14">
        <f>IF(F141="","",F141-N(G141))</f>
      </c>
      <c r="I141" s="24">
        <f>IF(A141="","",IF(YEAR(A141)&lt;&gt;Setup!$C$5,"",MONTH(A141)))</f>
      </c>
    </row>
    <row r="142" spans="1:9" x14ac:dyDescent="0.25">
      <c r="A142" s="22"/>
      <c r="F142" s="23"/>
      <c r="G142" s="23"/>
      <c r="H142" s="14">
        <f>IF(F142="","",F142-N(G142))</f>
      </c>
      <c r="I142" s="24">
        <f>IF(A142="","",IF(YEAR(A142)&lt;&gt;Setup!$C$5,"",MONTH(A142)))</f>
      </c>
    </row>
    <row r="143" spans="1:9" x14ac:dyDescent="0.25">
      <c r="A143" s="22"/>
      <c r="F143" s="23"/>
      <c r="G143" s="23"/>
      <c r="H143" s="14">
        <f>IF(F143="","",F143-N(G143))</f>
      </c>
      <c r="I143" s="24">
        <f>IF(A143="","",IF(YEAR(A143)&lt;&gt;Setup!$C$5,"",MONTH(A143)))</f>
      </c>
    </row>
    <row r="144" spans="1:9" x14ac:dyDescent="0.25">
      <c r="A144" s="22"/>
      <c r="F144" s="23"/>
      <c r="G144" s="23"/>
      <c r="H144" s="14">
        <f>IF(F144="","",F144-N(G144))</f>
      </c>
      <c r="I144" s="24">
        <f>IF(A144="","",IF(YEAR(A144)&lt;&gt;Setup!$C$5,"",MONTH(A144)))</f>
      </c>
    </row>
    <row r="145" spans="1:9" x14ac:dyDescent="0.25">
      <c r="A145" s="22"/>
      <c r="F145" s="23"/>
      <c r="G145" s="23"/>
      <c r="H145" s="14">
        <f>IF(F145="","",F145-N(G145))</f>
      </c>
      <c r="I145" s="24">
        <f>IF(A145="","",IF(YEAR(A145)&lt;&gt;Setup!$C$5,"",MONTH(A145)))</f>
      </c>
    </row>
    <row r="146" spans="1:9" x14ac:dyDescent="0.25">
      <c r="A146" s="22"/>
      <c r="F146" s="23"/>
      <c r="G146" s="23"/>
      <c r="H146" s="14">
        <f>IF(F146="","",F146-N(G146))</f>
      </c>
      <c r="I146" s="24">
        <f>IF(A146="","",IF(YEAR(A146)&lt;&gt;Setup!$C$5,"",MONTH(A146)))</f>
      </c>
    </row>
    <row r="147" spans="1:9" x14ac:dyDescent="0.25">
      <c r="A147" s="22"/>
      <c r="F147" s="23"/>
      <c r="G147" s="23"/>
      <c r="H147" s="14">
        <f>IF(F147="","",F147-N(G147))</f>
      </c>
      <c r="I147" s="24">
        <f>IF(A147="","",IF(YEAR(A147)&lt;&gt;Setup!$C$5,"",MONTH(A147)))</f>
      </c>
    </row>
    <row r="148" spans="1:9" x14ac:dyDescent="0.25">
      <c r="A148" s="22"/>
      <c r="F148" s="23"/>
      <c r="G148" s="23"/>
      <c r="H148" s="14">
        <f>IF(F148="","",F148-N(G148))</f>
      </c>
      <c r="I148" s="24">
        <f>IF(A148="","",IF(YEAR(A148)&lt;&gt;Setup!$C$5,"",MONTH(A148)))</f>
      </c>
    </row>
    <row r="149" spans="1:9" x14ac:dyDescent="0.25">
      <c r="A149" s="22"/>
      <c r="F149" s="23"/>
      <c r="G149" s="23"/>
      <c r="H149" s="14">
        <f>IF(F149="","",F149-N(G149))</f>
      </c>
      <c r="I149" s="24">
        <f>IF(A149="","",IF(YEAR(A149)&lt;&gt;Setup!$C$5,"",MONTH(A149)))</f>
      </c>
    </row>
    <row r="150" spans="1:9" x14ac:dyDescent="0.25">
      <c r="A150" s="22"/>
      <c r="F150" s="23"/>
      <c r="G150" s="23"/>
      <c r="H150" s="14">
        <f>IF(F150="","",F150-N(G150))</f>
      </c>
      <c r="I150" s="24">
        <f>IF(A150="","",IF(YEAR(A150)&lt;&gt;Setup!$C$5,"",MONTH(A150)))</f>
      </c>
    </row>
    <row r="151" spans="1:9" x14ac:dyDescent="0.25">
      <c r="A151" s="22"/>
      <c r="F151" s="23"/>
      <c r="G151" s="23"/>
      <c r="H151" s="14">
        <f>IF(F151="","",F151-N(G151))</f>
      </c>
      <c r="I151" s="24">
        <f>IF(A151="","",IF(YEAR(A151)&lt;&gt;Setup!$C$5,"",MONTH(A151)))</f>
      </c>
    </row>
    <row r="152" spans="1:9" x14ac:dyDescent="0.25">
      <c r="A152" s="22"/>
      <c r="F152" s="23"/>
      <c r="G152" s="23"/>
      <c r="H152" s="14">
        <f>IF(F152="","",F152-N(G152))</f>
      </c>
      <c r="I152" s="24">
        <f>IF(A152="","",IF(YEAR(A152)&lt;&gt;Setup!$C$5,"",MONTH(A152)))</f>
      </c>
    </row>
    <row r="153" spans="1:9" x14ac:dyDescent="0.25">
      <c r="A153" s="22"/>
      <c r="F153" s="23"/>
      <c r="G153" s="23"/>
      <c r="H153" s="14">
        <f>IF(F153="","",F153-N(G153))</f>
      </c>
      <c r="I153" s="24">
        <f>IF(A153="","",IF(YEAR(A153)&lt;&gt;Setup!$C$5,"",MONTH(A153)))</f>
      </c>
    </row>
    <row r="154" spans="1:9" x14ac:dyDescent="0.25">
      <c r="A154" s="22"/>
      <c r="F154" s="23"/>
      <c r="G154" s="23"/>
      <c r="H154" s="14">
        <f>IF(F154="","",F154-N(G154))</f>
      </c>
      <c r="I154" s="24">
        <f>IF(A154="","",IF(YEAR(A154)&lt;&gt;Setup!$C$5,"",MONTH(A154)))</f>
      </c>
    </row>
    <row r="155" spans="1:9" x14ac:dyDescent="0.25">
      <c r="A155" s="22"/>
      <c r="F155" s="23"/>
      <c r="G155" s="23"/>
      <c r="H155" s="14">
        <f>IF(F155="","",F155-N(G155))</f>
      </c>
      <c r="I155" s="24">
        <f>IF(A155="","",IF(YEAR(A155)&lt;&gt;Setup!$C$5,"",MONTH(A155)))</f>
      </c>
    </row>
    <row r="156" spans="1:9" x14ac:dyDescent="0.25">
      <c r="A156" s="22"/>
      <c r="F156" s="23"/>
      <c r="G156" s="23"/>
      <c r="H156" s="14">
        <f>IF(F156="","",F156-N(G156))</f>
      </c>
      <c r="I156" s="24">
        <f>IF(A156="","",IF(YEAR(A156)&lt;&gt;Setup!$C$5,"",MONTH(A156)))</f>
      </c>
    </row>
    <row r="157" spans="1:9" x14ac:dyDescent="0.25">
      <c r="A157" s="22"/>
      <c r="F157" s="23"/>
      <c r="G157" s="23"/>
      <c r="H157" s="14">
        <f>IF(F157="","",F157-N(G157))</f>
      </c>
      <c r="I157" s="24">
        <f>IF(A157="","",IF(YEAR(A157)&lt;&gt;Setup!$C$5,"",MONTH(A157)))</f>
      </c>
    </row>
    <row r="158" spans="1:9" x14ac:dyDescent="0.25">
      <c r="A158" s="22"/>
      <c r="F158" s="23"/>
      <c r="G158" s="23"/>
      <c r="H158" s="14">
        <f>IF(F158="","",F158-N(G158))</f>
      </c>
      <c r="I158" s="24">
        <f>IF(A158="","",IF(YEAR(A158)&lt;&gt;Setup!$C$5,"",MONTH(A158)))</f>
      </c>
    </row>
    <row r="159" spans="1:9" x14ac:dyDescent="0.25">
      <c r="A159" s="22"/>
      <c r="F159" s="23"/>
      <c r="G159" s="23"/>
      <c r="H159" s="14">
        <f>IF(F159="","",F159-N(G159))</f>
      </c>
      <c r="I159" s="24">
        <f>IF(A159="","",IF(YEAR(A159)&lt;&gt;Setup!$C$5,"",MONTH(A159)))</f>
      </c>
    </row>
    <row r="160" spans="1:9" x14ac:dyDescent="0.25">
      <c r="A160" s="22"/>
      <c r="F160" s="23"/>
      <c r="G160" s="23"/>
      <c r="H160" s="14">
        <f>IF(F160="","",F160-N(G160))</f>
      </c>
      <c r="I160" s="24">
        <f>IF(A160="","",IF(YEAR(A160)&lt;&gt;Setup!$C$5,"",MONTH(A160)))</f>
      </c>
    </row>
    <row r="161" spans="1:9" x14ac:dyDescent="0.25">
      <c r="A161" s="22"/>
      <c r="F161" s="23"/>
      <c r="G161" s="23"/>
      <c r="H161" s="14">
        <f>IF(F161="","",F161-N(G161))</f>
      </c>
      <c r="I161" s="24">
        <f>IF(A161="","",IF(YEAR(A161)&lt;&gt;Setup!$C$5,"",MONTH(A161)))</f>
      </c>
    </row>
    <row r="162" spans="1:9" x14ac:dyDescent="0.25">
      <c r="A162" s="22"/>
      <c r="F162" s="23"/>
      <c r="G162" s="23"/>
      <c r="H162" s="14">
        <f>IF(F162="","",F162-N(G162))</f>
      </c>
      <c r="I162" s="24">
        <f>IF(A162="","",IF(YEAR(A162)&lt;&gt;Setup!$C$5,"",MONTH(A162)))</f>
      </c>
    </row>
    <row r="163" spans="1:9" x14ac:dyDescent="0.25">
      <c r="A163" s="22"/>
      <c r="F163" s="23"/>
      <c r="G163" s="23"/>
      <c r="H163" s="14">
        <f>IF(F163="","",F163-N(G163))</f>
      </c>
      <c r="I163" s="24">
        <f>IF(A163="","",IF(YEAR(A163)&lt;&gt;Setup!$C$5,"",MONTH(A163)))</f>
      </c>
    </row>
    <row r="164" spans="1:9" x14ac:dyDescent="0.25">
      <c r="A164" s="22"/>
      <c r="F164" s="23"/>
      <c r="G164" s="23"/>
      <c r="H164" s="14">
        <f>IF(F164="","",F164-N(G164))</f>
      </c>
      <c r="I164" s="24">
        <f>IF(A164="","",IF(YEAR(A164)&lt;&gt;Setup!$C$5,"",MONTH(A164)))</f>
      </c>
    </row>
    <row r="165" spans="1:9" x14ac:dyDescent="0.25">
      <c r="A165" s="22"/>
      <c r="F165" s="23"/>
      <c r="G165" s="23"/>
      <c r="H165" s="14">
        <f>IF(F165="","",F165-N(G165))</f>
      </c>
      <c r="I165" s="24">
        <f>IF(A165="","",IF(YEAR(A165)&lt;&gt;Setup!$C$5,"",MONTH(A165)))</f>
      </c>
    </row>
    <row r="166" spans="1:9" x14ac:dyDescent="0.25">
      <c r="A166" s="22"/>
      <c r="F166" s="23"/>
      <c r="G166" s="23"/>
      <c r="H166" s="14">
        <f>IF(F166="","",F166-N(G166))</f>
      </c>
      <c r="I166" s="24">
        <f>IF(A166="","",IF(YEAR(A166)&lt;&gt;Setup!$C$5,"",MONTH(A166)))</f>
      </c>
    </row>
    <row r="167" spans="1:9" x14ac:dyDescent="0.25">
      <c r="A167" s="22"/>
      <c r="F167" s="23"/>
      <c r="G167" s="23"/>
      <c r="H167" s="14">
        <f>IF(F167="","",F167-N(G167))</f>
      </c>
      <c r="I167" s="24">
        <f>IF(A167="","",IF(YEAR(A167)&lt;&gt;Setup!$C$5,"",MONTH(A167)))</f>
      </c>
    </row>
    <row r="168" spans="1:9" x14ac:dyDescent="0.25">
      <c r="A168" s="22"/>
      <c r="F168" s="23"/>
      <c r="G168" s="23"/>
      <c r="H168" s="14">
        <f>IF(F168="","",F168-N(G168))</f>
      </c>
      <c r="I168" s="24">
        <f>IF(A168="","",IF(YEAR(A168)&lt;&gt;Setup!$C$5,"",MONTH(A168)))</f>
      </c>
    </row>
    <row r="169" spans="1:9" x14ac:dyDescent="0.25">
      <c r="A169" s="22"/>
      <c r="F169" s="23"/>
      <c r="G169" s="23"/>
      <c r="H169" s="14">
        <f>IF(F169="","",F169-N(G169))</f>
      </c>
      <c r="I169" s="24">
        <f>IF(A169="","",IF(YEAR(A169)&lt;&gt;Setup!$C$5,"",MONTH(A169)))</f>
      </c>
    </row>
    <row r="170" spans="1:9" x14ac:dyDescent="0.25">
      <c r="A170" s="22"/>
      <c r="F170" s="23"/>
      <c r="G170" s="23"/>
      <c r="H170" s="14">
        <f>IF(F170="","",F170-N(G170))</f>
      </c>
      <c r="I170" s="24">
        <f>IF(A170="","",IF(YEAR(A170)&lt;&gt;Setup!$C$5,"",MONTH(A170)))</f>
      </c>
    </row>
    <row r="171" spans="1:9" x14ac:dyDescent="0.25">
      <c r="A171" s="22"/>
      <c r="F171" s="23"/>
      <c r="G171" s="23"/>
      <c r="H171" s="14">
        <f>IF(F171="","",F171-N(G171))</f>
      </c>
      <c r="I171" s="24">
        <f>IF(A171="","",IF(YEAR(A171)&lt;&gt;Setup!$C$5,"",MONTH(A171)))</f>
      </c>
    </row>
    <row r="172" spans="1:9" x14ac:dyDescent="0.25">
      <c r="A172" s="22"/>
      <c r="F172" s="23"/>
      <c r="G172" s="23"/>
      <c r="H172" s="14">
        <f>IF(F172="","",F172-N(G172))</f>
      </c>
      <c r="I172" s="24">
        <f>IF(A172="","",IF(YEAR(A172)&lt;&gt;Setup!$C$5,"",MONTH(A172)))</f>
      </c>
    </row>
    <row r="173" spans="1:9" x14ac:dyDescent="0.25">
      <c r="A173" s="22"/>
      <c r="F173" s="23"/>
      <c r="G173" s="23"/>
      <c r="H173" s="14">
        <f>IF(F173="","",F173-N(G173))</f>
      </c>
      <c r="I173" s="24">
        <f>IF(A173="","",IF(YEAR(A173)&lt;&gt;Setup!$C$5,"",MONTH(A173)))</f>
      </c>
    </row>
    <row r="174" spans="1:9" x14ac:dyDescent="0.25">
      <c r="A174" s="22"/>
      <c r="F174" s="23"/>
      <c r="G174" s="23"/>
      <c r="H174" s="14">
        <f>IF(F174="","",F174-N(G174))</f>
      </c>
      <c r="I174" s="24">
        <f>IF(A174="","",IF(YEAR(A174)&lt;&gt;Setup!$C$5,"",MONTH(A174)))</f>
      </c>
    </row>
    <row r="175" spans="1:9" x14ac:dyDescent="0.25">
      <c r="A175" s="22"/>
      <c r="F175" s="23"/>
      <c r="G175" s="23"/>
      <c r="H175" s="14">
        <f>IF(F175="","",F175-N(G175))</f>
      </c>
      <c r="I175" s="24">
        <f>IF(A175="","",IF(YEAR(A175)&lt;&gt;Setup!$C$5,"",MONTH(A175)))</f>
      </c>
    </row>
    <row r="176" spans="1:9" x14ac:dyDescent="0.25">
      <c r="A176" s="22"/>
      <c r="F176" s="23"/>
      <c r="G176" s="23"/>
      <c r="H176" s="14">
        <f>IF(F176="","",F176-N(G176))</f>
      </c>
      <c r="I176" s="24">
        <f>IF(A176="","",IF(YEAR(A176)&lt;&gt;Setup!$C$5,"",MONTH(A176)))</f>
      </c>
    </row>
    <row r="177" spans="1:9" x14ac:dyDescent="0.25">
      <c r="A177" s="22"/>
      <c r="F177" s="23"/>
      <c r="G177" s="23"/>
      <c r="H177" s="14">
        <f>IF(F177="","",F177-N(G177))</f>
      </c>
      <c r="I177" s="24">
        <f>IF(A177="","",IF(YEAR(A177)&lt;&gt;Setup!$C$5,"",MONTH(A177)))</f>
      </c>
    </row>
    <row r="178" spans="1:9" x14ac:dyDescent="0.25">
      <c r="A178" s="22"/>
      <c r="F178" s="23"/>
      <c r="G178" s="23"/>
      <c r="H178" s="14">
        <f>IF(F178="","",F178-N(G178))</f>
      </c>
      <c r="I178" s="24">
        <f>IF(A178="","",IF(YEAR(A178)&lt;&gt;Setup!$C$5,"",MONTH(A178)))</f>
      </c>
    </row>
    <row r="179" spans="1:9" x14ac:dyDescent="0.25">
      <c r="A179" s="22"/>
      <c r="F179" s="23"/>
      <c r="G179" s="23"/>
      <c r="H179" s="14">
        <f>IF(F179="","",F179-N(G179))</f>
      </c>
      <c r="I179" s="24">
        <f>IF(A179="","",IF(YEAR(A179)&lt;&gt;Setup!$C$5,"",MONTH(A179)))</f>
      </c>
    </row>
    <row r="180" spans="1:9" x14ac:dyDescent="0.25">
      <c r="A180" s="22"/>
      <c r="F180" s="23"/>
      <c r="G180" s="23"/>
      <c r="H180" s="14">
        <f>IF(F180="","",F180-N(G180))</f>
      </c>
      <c r="I180" s="24">
        <f>IF(A180="","",IF(YEAR(A180)&lt;&gt;Setup!$C$5,"",MONTH(A180)))</f>
      </c>
    </row>
    <row r="181" spans="1:9" x14ac:dyDescent="0.25">
      <c r="A181" s="22"/>
      <c r="F181" s="23"/>
      <c r="G181" s="23"/>
      <c r="H181" s="14">
        <f>IF(F181="","",F181-N(G181))</f>
      </c>
      <c r="I181" s="24">
        <f>IF(A181="","",IF(YEAR(A181)&lt;&gt;Setup!$C$5,"",MONTH(A181)))</f>
      </c>
    </row>
    <row r="182" spans="1:9" x14ac:dyDescent="0.25">
      <c r="A182" s="22"/>
      <c r="F182" s="23"/>
      <c r="G182" s="23"/>
      <c r="H182" s="14">
        <f>IF(F182="","",F182-N(G182))</f>
      </c>
      <c r="I182" s="24">
        <f>IF(A182="","",IF(YEAR(A182)&lt;&gt;Setup!$C$5,"",MONTH(A182)))</f>
      </c>
    </row>
    <row r="183" spans="1:9" x14ac:dyDescent="0.25">
      <c r="A183" s="22"/>
      <c r="F183" s="23"/>
      <c r="G183" s="23"/>
      <c r="H183" s="14">
        <f>IF(F183="","",F183-N(G183))</f>
      </c>
      <c r="I183" s="24">
        <f>IF(A183="","",IF(YEAR(A183)&lt;&gt;Setup!$C$5,"",MONTH(A183)))</f>
      </c>
    </row>
    <row r="184" spans="1:9" x14ac:dyDescent="0.25">
      <c r="A184" s="22"/>
      <c r="F184" s="23"/>
      <c r="G184" s="23"/>
      <c r="H184" s="14">
        <f>IF(F184="","",F184-N(G184))</f>
      </c>
      <c r="I184" s="24">
        <f>IF(A184="","",IF(YEAR(A184)&lt;&gt;Setup!$C$5,"",MONTH(A184)))</f>
      </c>
    </row>
    <row r="185" spans="1:9" x14ac:dyDescent="0.25">
      <c r="A185" s="22"/>
      <c r="F185" s="23"/>
      <c r="G185" s="23"/>
      <c r="H185" s="14">
        <f>IF(F185="","",F185-N(G185))</f>
      </c>
      <c r="I185" s="24">
        <f>IF(A185="","",IF(YEAR(A185)&lt;&gt;Setup!$C$5,"",MONTH(A185)))</f>
      </c>
    </row>
    <row r="186" spans="1:9" x14ac:dyDescent="0.25">
      <c r="A186" s="22"/>
      <c r="F186" s="23"/>
      <c r="G186" s="23"/>
      <c r="H186" s="14">
        <f>IF(F186="","",F186-N(G186))</f>
      </c>
      <c r="I186" s="24">
        <f>IF(A186="","",IF(YEAR(A186)&lt;&gt;Setup!$C$5,"",MONTH(A186)))</f>
      </c>
    </row>
    <row r="187" spans="1:9" x14ac:dyDescent="0.25">
      <c r="A187" s="22"/>
      <c r="F187" s="23"/>
      <c r="G187" s="23"/>
      <c r="H187" s="14">
        <f>IF(F187="","",F187-N(G187))</f>
      </c>
      <c r="I187" s="24">
        <f>IF(A187="","",IF(YEAR(A187)&lt;&gt;Setup!$C$5,"",MONTH(A187)))</f>
      </c>
    </row>
    <row r="188" spans="1:9" x14ac:dyDescent="0.25">
      <c r="A188" s="22"/>
      <c r="F188" s="23"/>
      <c r="G188" s="23"/>
      <c r="H188" s="14">
        <f>IF(F188="","",F188-N(G188))</f>
      </c>
      <c r="I188" s="24">
        <f>IF(A188="","",IF(YEAR(A188)&lt;&gt;Setup!$C$5,"",MONTH(A188)))</f>
      </c>
    </row>
    <row r="189" spans="1:9" x14ac:dyDescent="0.25">
      <c r="A189" s="22"/>
      <c r="F189" s="23"/>
      <c r="G189" s="23"/>
      <c r="H189" s="14">
        <f>IF(F189="","",F189-N(G189))</f>
      </c>
      <c r="I189" s="24">
        <f>IF(A189="","",IF(YEAR(A189)&lt;&gt;Setup!$C$5,"",MONTH(A189)))</f>
      </c>
    </row>
    <row r="190" spans="1:9" x14ac:dyDescent="0.25">
      <c r="A190" s="22"/>
      <c r="F190" s="23"/>
      <c r="G190" s="23"/>
      <c r="H190" s="14">
        <f>IF(F190="","",F190-N(G190))</f>
      </c>
      <c r="I190" s="24">
        <f>IF(A190="","",IF(YEAR(A190)&lt;&gt;Setup!$C$5,"",MONTH(A190)))</f>
      </c>
    </row>
    <row r="191" spans="1:9" x14ac:dyDescent="0.25">
      <c r="A191" s="22"/>
      <c r="F191" s="23"/>
      <c r="G191" s="23"/>
      <c r="H191" s="14">
        <f>IF(F191="","",F191-N(G191))</f>
      </c>
      <c r="I191" s="24">
        <f>IF(A191="","",IF(YEAR(A191)&lt;&gt;Setup!$C$5,"",MONTH(A191)))</f>
      </c>
    </row>
    <row r="192" spans="1:9" x14ac:dyDescent="0.25">
      <c r="A192" s="22"/>
      <c r="F192" s="23"/>
      <c r="G192" s="23"/>
      <c r="H192" s="14">
        <f>IF(F192="","",F192-N(G192))</f>
      </c>
      <c r="I192" s="24">
        <f>IF(A192="","",IF(YEAR(A192)&lt;&gt;Setup!$C$5,"",MONTH(A192)))</f>
      </c>
    </row>
    <row r="193" spans="1:9" x14ac:dyDescent="0.25">
      <c r="A193" s="22"/>
      <c r="F193" s="23"/>
      <c r="G193" s="23"/>
      <c r="H193" s="14">
        <f>IF(F193="","",F193-N(G193))</f>
      </c>
      <c r="I193" s="24">
        <f>IF(A193="","",IF(YEAR(A193)&lt;&gt;Setup!$C$5,"",MONTH(A193)))</f>
      </c>
    </row>
    <row r="194" spans="1:9" x14ac:dyDescent="0.25">
      <c r="A194" s="22"/>
      <c r="F194" s="23"/>
      <c r="G194" s="23"/>
      <c r="H194" s="14">
        <f>IF(F194="","",F194-N(G194))</f>
      </c>
      <c r="I194" s="24">
        <f>IF(A194="","",IF(YEAR(A194)&lt;&gt;Setup!$C$5,"",MONTH(A194)))</f>
      </c>
    </row>
    <row r="195" spans="1:9" x14ac:dyDescent="0.25">
      <c r="A195" s="22"/>
      <c r="F195" s="23"/>
      <c r="G195" s="23"/>
      <c r="H195" s="14">
        <f>IF(F195="","",F195-N(G195))</f>
      </c>
      <c r="I195" s="24">
        <f>IF(A195="","",IF(YEAR(A195)&lt;&gt;Setup!$C$5,"",MONTH(A195)))</f>
      </c>
    </row>
    <row r="196" spans="1:9" x14ac:dyDescent="0.25">
      <c r="A196" s="22"/>
      <c r="F196" s="23"/>
      <c r="G196" s="23"/>
      <c r="H196" s="14">
        <f>IF(F196="","",F196-N(G196))</f>
      </c>
      <c r="I196" s="24">
        <f>IF(A196="","",IF(YEAR(A196)&lt;&gt;Setup!$C$5,"",MONTH(A196)))</f>
      </c>
    </row>
    <row r="197" spans="1:9" x14ac:dyDescent="0.25">
      <c r="A197" s="22"/>
      <c r="F197" s="23"/>
      <c r="G197" s="23"/>
      <c r="H197" s="14">
        <f>IF(F197="","",F197-N(G197))</f>
      </c>
      <c r="I197" s="24">
        <f>IF(A197="","",IF(YEAR(A197)&lt;&gt;Setup!$C$5,"",MONTH(A197)))</f>
      </c>
    </row>
    <row r="198" spans="1:9" x14ac:dyDescent="0.25">
      <c r="A198" s="22"/>
      <c r="F198" s="23"/>
      <c r="G198" s="23"/>
      <c r="H198" s="14">
        <f>IF(F198="","",F198-N(G198))</f>
      </c>
      <c r="I198" s="24">
        <f>IF(A198="","",IF(YEAR(A198)&lt;&gt;Setup!$C$5,"",MONTH(A198)))</f>
      </c>
    </row>
    <row r="199" spans="1:9" x14ac:dyDescent="0.25">
      <c r="A199" s="22"/>
      <c r="F199" s="23"/>
      <c r="G199" s="23"/>
      <c r="H199" s="14">
        <f>IF(F199="","",F199-N(G199))</f>
      </c>
      <c r="I199" s="24">
        <f>IF(A199="","",IF(YEAR(A199)&lt;&gt;Setup!$C$5,"",MONTH(A199)))</f>
      </c>
    </row>
    <row r="200" spans="1:9" x14ac:dyDescent="0.25">
      <c r="A200" s="22"/>
      <c r="F200" s="23"/>
      <c r="G200" s="23"/>
      <c r="H200" s="14">
        <f>IF(F200="","",F200-N(G200))</f>
      </c>
      <c r="I200" s="24">
        <f>IF(A200="","",IF(YEAR(A200)&lt;&gt;Setup!$C$5,"",MONTH(A200)))</f>
      </c>
    </row>
    <row r="201" spans="1:9" x14ac:dyDescent="0.25">
      <c r="A201" s="22"/>
      <c r="F201" s="23"/>
      <c r="G201" s="23"/>
      <c r="H201" s="14">
        <f>IF(F201="","",F201-N(G201))</f>
      </c>
      <c r="I201" s="24">
        <f>IF(A201="","",IF(YEAR(A201)&lt;&gt;Setup!$C$5,"",MONTH(A201)))</f>
      </c>
    </row>
    <row r="202" spans="1:9" x14ac:dyDescent="0.25">
      <c r="A202" s="22"/>
      <c r="F202" s="23"/>
      <c r="G202" s="23"/>
      <c r="H202" s="14">
        <f>IF(F202="","",F202-N(G202))</f>
      </c>
      <c r="I202" s="24">
        <f>IF(A202="","",IF(YEAR(A202)&lt;&gt;Setup!$C$5,"",MONTH(A202)))</f>
      </c>
    </row>
    <row r="203" spans="1:9" x14ac:dyDescent="0.25">
      <c r="A203" s="22"/>
      <c r="F203" s="23"/>
      <c r="G203" s="23"/>
      <c r="H203" s="14">
        <f>IF(F203="","",F203-N(G203))</f>
      </c>
      <c r="I203" s="24">
        <f>IF(A203="","",IF(YEAR(A203)&lt;&gt;Setup!$C$5,"",MONTH(A203)))</f>
      </c>
    </row>
    <row r="204" spans="1:9" x14ac:dyDescent="0.25">
      <c r="A204" s="22"/>
      <c r="F204" s="23"/>
      <c r="G204" s="23"/>
      <c r="H204" s="14">
        <f>IF(F204="","",F204-N(G204))</f>
      </c>
      <c r="I204" s="24">
        <f>IF(A204="","",IF(YEAR(A204)&lt;&gt;Setup!$C$5,"",MONTH(A204)))</f>
      </c>
    </row>
    <row r="205" spans="1:9" x14ac:dyDescent="0.25">
      <c r="A205" s="22"/>
      <c r="F205" s="23"/>
      <c r="G205" s="23"/>
      <c r="H205" s="14">
        <f>IF(F205="","",F205-N(G205))</f>
      </c>
      <c r="I205" s="24">
        <f>IF(A205="","",IF(YEAR(A205)&lt;&gt;Setup!$C$5,"",MONTH(A205)))</f>
      </c>
    </row>
    <row r="206" spans="1:9" x14ac:dyDescent="0.25">
      <c r="A206" s="22"/>
      <c r="F206" s="23"/>
      <c r="G206" s="23"/>
      <c r="H206" s="14">
        <f>IF(F206="","",F206-N(G206))</f>
      </c>
      <c r="I206" s="24">
        <f>IF(A206="","",IF(YEAR(A206)&lt;&gt;Setup!$C$5,"",MONTH(A206)))</f>
      </c>
    </row>
    <row r="207" spans="1:9" x14ac:dyDescent="0.25">
      <c r="A207" s="22"/>
      <c r="F207" s="23"/>
      <c r="G207" s="23"/>
      <c r="H207" s="14">
        <f>IF(F207="","",F207-N(G207))</f>
      </c>
      <c r="I207" s="24">
        <f>IF(A207="","",IF(YEAR(A207)&lt;&gt;Setup!$C$5,"",MONTH(A207)))</f>
      </c>
    </row>
    <row r="208" spans="1:9" x14ac:dyDescent="0.25">
      <c r="A208" s="22"/>
      <c r="F208" s="23"/>
      <c r="G208" s="23"/>
      <c r="H208" s="14">
        <f>IF(F208="","",F208-N(G208))</f>
      </c>
      <c r="I208" s="24">
        <f>IF(A208="","",IF(YEAR(A208)&lt;&gt;Setup!$C$5,"",MONTH(A208)))</f>
      </c>
    </row>
    <row r="209" spans="1:9" x14ac:dyDescent="0.25">
      <c r="A209" s="22"/>
      <c r="F209" s="23"/>
      <c r="G209" s="23"/>
      <c r="H209" s="14">
        <f>IF(F209="","",F209-N(G209))</f>
      </c>
      <c r="I209" s="24">
        <f>IF(A209="","",IF(YEAR(A209)&lt;&gt;Setup!$C$5,"",MONTH(A209)))</f>
      </c>
    </row>
    <row r="210" spans="1:9" x14ac:dyDescent="0.25">
      <c r="A210" s="22"/>
      <c r="F210" s="23"/>
      <c r="G210" s="23"/>
      <c r="H210" s="14">
        <f>IF(F210="","",F210-N(G210))</f>
      </c>
      <c r="I210" s="24">
        <f>IF(A210="","",IF(YEAR(A210)&lt;&gt;Setup!$C$5,"",MONTH(A210)))</f>
      </c>
    </row>
    <row r="211" spans="1:9" x14ac:dyDescent="0.25">
      <c r="A211" s="22"/>
      <c r="F211" s="23"/>
      <c r="G211" s="23"/>
      <c r="H211" s="14">
        <f>IF(F211="","",F211-N(G211))</f>
      </c>
      <c r="I211" s="24">
        <f>IF(A211="","",IF(YEAR(A211)&lt;&gt;Setup!$C$5,"",MONTH(A211)))</f>
      </c>
    </row>
    <row r="212" spans="1:9" x14ac:dyDescent="0.25">
      <c r="A212" s="22"/>
      <c r="F212" s="23"/>
      <c r="G212" s="23"/>
      <c r="H212" s="14">
        <f>IF(F212="","",F212-N(G212))</f>
      </c>
      <c r="I212" s="24">
        <f>IF(A212="","",IF(YEAR(A212)&lt;&gt;Setup!$C$5,"",MONTH(A212)))</f>
      </c>
    </row>
    <row r="213" spans="1:9" x14ac:dyDescent="0.25">
      <c r="A213" s="22"/>
      <c r="F213" s="23"/>
      <c r="G213" s="23"/>
      <c r="H213" s="14">
        <f>IF(F213="","",F213-N(G213))</f>
      </c>
      <c r="I213" s="24">
        <f>IF(A213="","",IF(YEAR(A213)&lt;&gt;Setup!$C$5,"",MONTH(A213)))</f>
      </c>
    </row>
    <row r="214" spans="1:9" x14ac:dyDescent="0.25">
      <c r="A214" s="22"/>
      <c r="F214" s="23"/>
      <c r="G214" s="23"/>
      <c r="H214" s="14">
        <f>IF(F214="","",F214-N(G214))</f>
      </c>
      <c r="I214" s="24">
        <f>IF(A214="","",IF(YEAR(A214)&lt;&gt;Setup!$C$5,"",MONTH(A214)))</f>
      </c>
    </row>
    <row r="215" spans="1:9" x14ac:dyDescent="0.25">
      <c r="A215" s="22"/>
      <c r="F215" s="23"/>
      <c r="G215" s="23"/>
      <c r="H215" s="14">
        <f>IF(F215="","",F215-N(G215))</f>
      </c>
      <c r="I215" s="24">
        <f>IF(A215="","",IF(YEAR(A215)&lt;&gt;Setup!$C$5,"",MONTH(A215)))</f>
      </c>
    </row>
    <row r="216" spans="1:9" x14ac:dyDescent="0.25">
      <c r="A216" s="22"/>
      <c r="F216" s="23"/>
      <c r="G216" s="23"/>
      <c r="H216" s="14">
        <f>IF(F216="","",F216-N(G216))</f>
      </c>
      <c r="I216" s="24">
        <f>IF(A216="","",IF(YEAR(A216)&lt;&gt;Setup!$C$5,"",MONTH(A216)))</f>
      </c>
    </row>
    <row r="217" spans="1:9" x14ac:dyDescent="0.25">
      <c r="A217" s="22"/>
      <c r="F217" s="23"/>
      <c r="G217" s="23"/>
      <c r="H217" s="14">
        <f>IF(F217="","",F217-N(G217))</f>
      </c>
      <c r="I217" s="24">
        <f>IF(A217="","",IF(YEAR(A217)&lt;&gt;Setup!$C$5,"",MONTH(A217)))</f>
      </c>
    </row>
    <row r="218" spans="1:9" x14ac:dyDescent="0.25">
      <c r="A218" s="22"/>
      <c r="F218" s="23"/>
      <c r="G218" s="23"/>
      <c r="H218" s="14">
        <f>IF(F218="","",F218-N(G218))</f>
      </c>
      <c r="I218" s="24">
        <f>IF(A218="","",IF(YEAR(A218)&lt;&gt;Setup!$C$5,"",MONTH(A218)))</f>
      </c>
    </row>
    <row r="219" spans="1:9" x14ac:dyDescent="0.25">
      <c r="A219" s="22"/>
      <c r="F219" s="23"/>
      <c r="G219" s="23"/>
      <c r="H219" s="14">
        <f>IF(F219="","",F219-N(G219))</f>
      </c>
      <c r="I219" s="24">
        <f>IF(A219="","",IF(YEAR(A219)&lt;&gt;Setup!$C$5,"",MONTH(A219)))</f>
      </c>
    </row>
    <row r="220" spans="1:9" x14ac:dyDescent="0.25">
      <c r="A220" s="22"/>
      <c r="F220" s="23"/>
      <c r="G220" s="23"/>
      <c r="H220" s="14">
        <f>IF(F220="","",F220-N(G220))</f>
      </c>
      <c r="I220" s="24">
        <f>IF(A220="","",IF(YEAR(A220)&lt;&gt;Setup!$C$5,"",MONTH(A220)))</f>
      </c>
    </row>
    <row r="221" spans="1:9" x14ac:dyDescent="0.25">
      <c r="A221" s="22"/>
      <c r="F221" s="23"/>
      <c r="G221" s="23"/>
      <c r="H221" s="14">
        <f>IF(F221="","",F221-N(G221))</f>
      </c>
      <c r="I221" s="24">
        <f>IF(A221="","",IF(YEAR(A221)&lt;&gt;Setup!$C$5,"",MONTH(A221)))</f>
      </c>
    </row>
    <row r="222" spans="1:9" x14ac:dyDescent="0.25">
      <c r="A222" s="22"/>
      <c r="F222" s="23"/>
      <c r="G222" s="23"/>
      <c r="H222" s="14">
        <f>IF(F222="","",F222-N(G222))</f>
      </c>
      <c r="I222" s="24">
        <f>IF(A222="","",IF(YEAR(A222)&lt;&gt;Setup!$C$5,"",MONTH(A222)))</f>
      </c>
    </row>
    <row r="223" spans="1:9" x14ac:dyDescent="0.25">
      <c r="A223" s="22"/>
      <c r="F223" s="23"/>
      <c r="G223" s="23"/>
      <c r="H223" s="14">
        <f>IF(F223="","",F223-N(G223))</f>
      </c>
      <c r="I223" s="24">
        <f>IF(A223="","",IF(YEAR(A223)&lt;&gt;Setup!$C$5,"",MONTH(A223)))</f>
      </c>
    </row>
    <row r="224" spans="1:9" x14ac:dyDescent="0.25">
      <c r="A224" s="22"/>
      <c r="F224" s="23"/>
      <c r="G224" s="23"/>
      <c r="H224" s="14">
        <f>IF(F224="","",F224-N(G224))</f>
      </c>
      <c r="I224" s="24">
        <f>IF(A224="","",IF(YEAR(A224)&lt;&gt;Setup!$C$5,"",MONTH(A224)))</f>
      </c>
    </row>
    <row r="225" spans="1:9" x14ac:dyDescent="0.25">
      <c r="A225" s="22"/>
      <c r="F225" s="23"/>
      <c r="G225" s="23"/>
      <c r="H225" s="14">
        <f>IF(F225="","",F225-N(G225))</f>
      </c>
      <c r="I225" s="24">
        <f>IF(A225="","",IF(YEAR(A225)&lt;&gt;Setup!$C$5,"",MONTH(A225)))</f>
      </c>
    </row>
    <row r="226" spans="1:9" x14ac:dyDescent="0.25">
      <c r="A226" s="22"/>
      <c r="F226" s="23"/>
      <c r="G226" s="23"/>
      <c r="H226" s="14">
        <f>IF(F226="","",F226-N(G226))</f>
      </c>
      <c r="I226" s="24">
        <f>IF(A226="","",IF(YEAR(A226)&lt;&gt;Setup!$C$5,"",MONTH(A226)))</f>
      </c>
    </row>
    <row r="227" spans="1:9" x14ac:dyDescent="0.25">
      <c r="A227" s="22"/>
      <c r="F227" s="23"/>
      <c r="G227" s="23"/>
      <c r="H227" s="14">
        <f>IF(F227="","",F227-N(G227))</f>
      </c>
      <c r="I227" s="24">
        <f>IF(A227="","",IF(YEAR(A227)&lt;&gt;Setup!$C$5,"",MONTH(A227)))</f>
      </c>
    </row>
    <row r="228" spans="1:9" x14ac:dyDescent="0.25">
      <c r="A228" s="22"/>
      <c r="F228" s="23"/>
      <c r="G228" s="23"/>
      <c r="H228" s="14">
        <f>IF(F228="","",F228-N(G228))</f>
      </c>
      <c r="I228" s="24">
        <f>IF(A228="","",IF(YEAR(A228)&lt;&gt;Setup!$C$5,"",MONTH(A228)))</f>
      </c>
    </row>
    <row r="229" spans="1:9" x14ac:dyDescent="0.25">
      <c r="A229" s="22"/>
      <c r="F229" s="23"/>
      <c r="G229" s="23"/>
      <c r="H229" s="14">
        <f>IF(F229="","",F229-N(G229))</f>
      </c>
      <c r="I229" s="24">
        <f>IF(A229="","",IF(YEAR(A229)&lt;&gt;Setup!$C$5,"",MONTH(A229)))</f>
      </c>
    </row>
    <row r="230" spans="1:9" x14ac:dyDescent="0.25">
      <c r="A230" s="22"/>
      <c r="F230" s="23"/>
      <c r="G230" s="23"/>
      <c r="H230" s="14">
        <f>IF(F230="","",F230-N(G230))</f>
      </c>
      <c r="I230" s="24">
        <f>IF(A230="","",IF(YEAR(A230)&lt;&gt;Setup!$C$5,"",MONTH(A230)))</f>
      </c>
    </row>
    <row r="231" spans="1:9" x14ac:dyDescent="0.25">
      <c r="A231" s="22"/>
      <c r="F231" s="23"/>
      <c r="G231" s="23"/>
      <c r="H231" s="14">
        <f>IF(F231="","",F231-N(G231))</f>
      </c>
      <c r="I231" s="24">
        <f>IF(A231="","",IF(YEAR(A231)&lt;&gt;Setup!$C$5,"",MONTH(A231)))</f>
      </c>
    </row>
    <row r="232" spans="1:9" x14ac:dyDescent="0.25">
      <c r="A232" s="22"/>
      <c r="F232" s="23"/>
      <c r="G232" s="23"/>
      <c r="H232" s="14">
        <f>IF(F232="","",F232-N(G232))</f>
      </c>
      <c r="I232" s="24">
        <f>IF(A232="","",IF(YEAR(A232)&lt;&gt;Setup!$C$5,"",MONTH(A232)))</f>
      </c>
    </row>
    <row r="233" spans="1:9" x14ac:dyDescent="0.25">
      <c r="A233" s="22"/>
      <c r="F233" s="23"/>
      <c r="G233" s="23"/>
      <c r="H233" s="14">
        <f>IF(F233="","",F233-N(G233))</f>
      </c>
      <c r="I233" s="24">
        <f>IF(A233="","",IF(YEAR(A233)&lt;&gt;Setup!$C$5,"",MONTH(A233)))</f>
      </c>
    </row>
    <row r="234" spans="1:9" x14ac:dyDescent="0.25">
      <c r="A234" s="22"/>
      <c r="F234" s="23"/>
      <c r="G234" s="23"/>
      <c r="H234" s="14">
        <f>IF(F234="","",F234-N(G234))</f>
      </c>
      <c r="I234" s="24">
        <f>IF(A234="","",IF(YEAR(A234)&lt;&gt;Setup!$C$5,"",MONTH(A234)))</f>
      </c>
    </row>
    <row r="235" spans="1:9" x14ac:dyDescent="0.25">
      <c r="A235" s="22"/>
      <c r="F235" s="23"/>
      <c r="G235" s="23"/>
      <c r="H235" s="14">
        <f>IF(F235="","",F235-N(G235))</f>
      </c>
      <c r="I235" s="24">
        <f>IF(A235="","",IF(YEAR(A235)&lt;&gt;Setup!$C$5,"",MONTH(A235)))</f>
      </c>
    </row>
    <row r="236" spans="1:9" x14ac:dyDescent="0.25">
      <c r="A236" s="22"/>
      <c r="F236" s="23"/>
      <c r="G236" s="23"/>
      <c r="H236" s="14">
        <f>IF(F236="","",F236-N(G236))</f>
      </c>
      <c r="I236" s="24">
        <f>IF(A236="","",IF(YEAR(A236)&lt;&gt;Setup!$C$5,"",MONTH(A236)))</f>
      </c>
    </row>
    <row r="237" spans="1:9" x14ac:dyDescent="0.25">
      <c r="A237" s="22"/>
      <c r="F237" s="23"/>
      <c r="G237" s="23"/>
      <c r="H237" s="14">
        <f>IF(F237="","",F237-N(G237))</f>
      </c>
      <c r="I237" s="24">
        <f>IF(A237="","",IF(YEAR(A237)&lt;&gt;Setup!$C$5,"",MONTH(A237)))</f>
      </c>
    </row>
    <row r="238" spans="1:9" x14ac:dyDescent="0.25">
      <c r="A238" s="22"/>
      <c r="F238" s="23"/>
      <c r="G238" s="23"/>
      <c r="H238" s="14">
        <f>IF(F238="","",F238-N(G238))</f>
      </c>
      <c r="I238" s="24">
        <f>IF(A238="","",IF(YEAR(A238)&lt;&gt;Setup!$C$5,"",MONTH(A238)))</f>
      </c>
    </row>
    <row r="239" spans="1:9" x14ac:dyDescent="0.25">
      <c r="A239" s="22"/>
      <c r="F239" s="23"/>
      <c r="G239" s="23"/>
      <c r="H239" s="14">
        <f>IF(F239="","",F239-N(G239))</f>
      </c>
      <c r="I239" s="24">
        <f>IF(A239="","",IF(YEAR(A239)&lt;&gt;Setup!$C$5,"",MONTH(A239)))</f>
      </c>
    </row>
    <row r="240" spans="1:9" x14ac:dyDescent="0.25">
      <c r="A240" s="22"/>
      <c r="F240" s="23"/>
      <c r="G240" s="23"/>
      <c r="H240" s="14">
        <f>IF(F240="","",F240-N(G240))</f>
      </c>
      <c r="I240" s="24">
        <f>IF(A240="","",IF(YEAR(A240)&lt;&gt;Setup!$C$5,"",MONTH(A240)))</f>
      </c>
    </row>
    <row r="241" spans="1:9" x14ac:dyDescent="0.25">
      <c r="A241" s="22"/>
      <c r="F241" s="23"/>
      <c r="G241" s="23"/>
      <c r="H241" s="14">
        <f>IF(F241="","",F241-N(G241))</f>
      </c>
      <c r="I241" s="24">
        <f>IF(A241="","",IF(YEAR(A241)&lt;&gt;Setup!$C$5,"",MONTH(A241)))</f>
      </c>
    </row>
    <row r="242" spans="1:9" x14ac:dyDescent="0.25">
      <c r="A242" s="22"/>
      <c r="F242" s="23"/>
      <c r="G242" s="23"/>
      <c r="H242" s="14">
        <f>IF(F242="","",F242-N(G242))</f>
      </c>
      <c r="I242" s="24">
        <f>IF(A242="","",IF(YEAR(A242)&lt;&gt;Setup!$C$5,"",MONTH(A242)))</f>
      </c>
    </row>
    <row r="243" spans="1:9" x14ac:dyDescent="0.25">
      <c r="A243" s="22"/>
      <c r="F243" s="23"/>
      <c r="G243" s="23"/>
      <c r="H243" s="14">
        <f>IF(F243="","",F243-N(G243))</f>
      </c>
      <c r="I243" s="24">
        <f>IF(A243="","",IF(YEAR(A243)&lt;&gt;Setup!$C$5,"",MONTH(A243)))</f>
      </c>
    </row>
    <row r="244" spans="1:9" x14ac:dyDescent="0.25">
      <c r="A244" s="22"/>
      <c r="F244" s="23"/>
      <c r="G244" s="23"/>
      <c r="H244" s="14">
        <f>IF(F244="","",F244-N(G244))</f>
      </c>
      <c r="I244" s="24">
        <f>IF(A244="","",IF(YEAR(A244)&lt;&gt;Setup!$C$5,"",MONTH(A244)))</f>
      </c>
    </row>
    <row r="245" spans="1:9" x14ac:dyDescent="0.25">
      <c r="A245" s="22"/>
      <c r="F245" s="23"/>
      <c r="G245" s="23"/>
      <c r="H245" s="14">
        <f>IF(F245="","",F245-N(G245))</f>
      </c>
      <c r="I245" s="24">
        <f>IF(A245="","",IF(YEAR(A245)&lt;&gt;Setup!$C$5,"",MONTH(A245)))</f>
      </c>
    </row>
    <row r="246" spans="1:9" x14ac:dyDescent="0.25">
      <c r="A246" s="22"/>
      <c r="F246" s="23"/>
      <c r="G246" s="23"/>
      <c r="H246" s="14">
        <f>IF(F246="","",F246-N(G246))</f>
      </c>
      <c r="I246" s="24">
        <f>IF(A246="","",IF(YEAR(A246)&lt;&gt;Setup!$C$5,"",MONTH(A246)))</f>
      </c>
    </row>
    <row r="247" spans="1:9" x14ac:dyDescent="0.25">
      <c r="A247" s="22"/>
      <c r="F247" s="23"/>
      <c r="G247" s="23"/>
      <c r="H247" s="14">
        <f>IF(F247="","",F247-N(G247))</f>
      </c>
      <c r="I247" s="24">
        <f>IF(A247="","",IF(YEAR(A247)&lt;&gt;Setup!$C$5,"",MONTH(A247)))</f>
      </c>
    </row>
    <row r="248" spans="1:9" x14ac:dyDescent="0.25">
      <c r="A248" s="22"/>
      <c r="F248" s="23"/>
      <c r="G248" s="23"/>
      <c r="H248" s="14">
        <f>IF(F248="","",F248-N(G248))</f>
      </c>
      <c r="I248" s="24">
        <f>IF(A248="","",IF(YEAR(A248)&lt;&gt;Setup!$C$5,"",MONTH(A248)))</f>
      </c>
    </row>
    <row r="249" spans="1:9" x14ac:dyDescent="0.25">
      <c r="A249" s="22"/>
      <c r="F249" s="23"/>
      <c r="G249" s="23"/>
      <c r="H249" s="14">
        <f>IF(F249="","",F249-N(G249))</f>
      </c>
      <c r="I249" s="24">
        <f>IF(A249="","",IF(YEAR(A249)&lt;&gt;Setup!$C$5,"",MONTH(A249)))</f>
      </c>
    </row>
    <row r="250" spans="1:9" x14ac:dyDescent="0.25">
      <c r="A250" s="22"/>
      <c r="F250" s="23"/>
      <c r="G250" s="23"/>
      <c r="H250" s="14">
        <f>IF(F250="","",F250-N(G250))</f>
      </c>
      <c r="I250" s="24">
        <f>IF(A250="","",IF(YEAR(A250)&lt;&gt;Setup!$C$5,"",MONTH(A250)))</f>
      </c>
    </row>
    <row r="251" spans="1:9" x14ac:dyDescent="0.25">
      <c r="A251" s="22"/>
      <c r="F251" s="23"/>
      <c r="G251" s="23"/>
      <c r="H251" s="14">
        <f>IF(F251="","",F251-N(G251))</f>
      </c>
      <c r="I251" s="24">
        <f>IF(A251="","",IF(YEAR(A251)&lt;&gt;Setup!$C$5,"",MONTH(A251)))</f>
      </c>
    </row>
    <row r="252" spans="1:9" x14ac:dyDescent="0.25">
      <c r="A252" s="22"/>
      <c r="F252" s="23"/>
      <c r="G252" s="23"/>
      <c r="H252" s="14">
        <f>IF(F252="","",F252-N(G252))</f>
      </c>
      <c r="I252" s="24">
        <f>IF(A252="","",IF(YEAR(A252)&lt;&gt;Setup!$C$5,"",MONTH(A252)))</f>
      </c>
    </row>
    <row r="253" spans="1:9" x14ac:dyDescent="0.25">
      <c r="A253" s="22"/>
      <c r="F253" s="23"/>
      <c r="G253" s="23"/>
      <c r="H253" s="14">
        <f>IF(F253="","",F253-N(G253))</f>
      </c>
      <c r="I253" s="24">
        <f>IF(A253="","",IF(YEAR(A253)&lt;&gt;Setup!$C$5,"",MONTH(A253)))</f>
      </c>
    </row>
    <row r="254" spans="1:9" x14ac:dyDescent="0.25">
      <c r="A254" s="22"/>
      <c r="F254" s="23"/>
      <c r="G254" s="23"/>
      <c r="H254" s="14">
        <f>IF(F254="","",F254-N(G254))</f>
      </c>
      <c r="I254" s="24">
        <f>IF(A254="","",IF(YEAR(A254)&lt;&gt;Setup!$C$5,"",MONTH(A254)))</f>
      </c>
    </row>
    <row r="255" spans="1:9" x14ac:dyDescent="0.25">
      <c r="A255" s="22"/>
      <c r="F255" s="23"/>
      <c r="G255" s="23"/>
      <c r="H255" s="14">
        <f>IF(F255="","",F255-N(G255))</f>
      </c>
      <c r="I255" s="24">
        <f>IF(A255="","",IF(YEAR(A255)&lt;&gt;Setup!$C$5,"",MONTH(A255)))</f>
      </c>
    </row>
    <row r="256" spans="1:9" x14ac:dyDescent="0.25">
      <c r="A256" s="22"/>
      <c r="F256" s="23"/>
      <c r="G256" s="23"/>
      <c r="H256" s="14">
        <f>IF(F256="","",F256-N(G256))</f>
      </c>
      <c r="I256" s="24">
        <f>IF(A256="","",IF(YEAR(A256)&lt;&gt;Setup!$C$5,"",MONTH(A256)))</f>
      </c>
    </row>
    <row r="257" spans="1:9" x14ac:dyDescent="0.25">
      <c r="A257" s="22"/>
      <c r="F257" s="23"/>
      <c r="G257" s="23"/>
      <c r="H257" s="14">
        <f>IF(F257="","",F257-N(G257))</f>
      </c>
      <c r="I257" s="24">
        <f>IF(A257="","",IF(YEAR(A257)&lt;&gt;Setup!$C$5,"",MONTH(A257)))</f>
      </c>
    </row>
    <row r="258" spans="1:9" x14ac:dyDescent="0.25">
      <c r="A258" s="22"/>
      <c r="F258" s="23"/>
      <c r="G258" s="23"/>
      <c r="H258" s="14">
        <f>IF(F258="","",F258-N(G258))</f>
      </c>
      <c r="I258" s="24">
        <f>IF(A258="","",IF(YEAR(A258)&lt;&gt;Setup!$C$5,"",MONTH(A258)))</f>
      </c>
    </row>
    <row r="259" spans="1:9" x14ac:dyDescent="0.25">
      <c r="A259" s="22"/>
      <c r="F259" s="23"/>
      <c r="G259" s="23"/>
      <c r="H259" s="14">
        <f>IF(F259="","",F259-N(G259))</f>
      </c>
      <c r="I259" s="24">
        <f>IF(A259="","",IF(YEAR(A259)&lt;&gt;Setup!$C$5,"",MONTH(A259)))</f>
      </c>
    </row>
    <row r="260" spans="1:9" x14ac:dyDescent="0.25">
      <c r="A260" s="22"/>
      <c r="F260" s="23"/>
      <c r="G260" s="23"/>
      <c r="H260" s="14">
        <f>IF(F260="","",F260-N(G260))</f>
      </c>
      <c r="I260" s="24">
        <f>IF(A260="","",IF(YEAR(A260)&lt;&gt;Setup!$C$5,"",MONTH(A260)))</f>
      </c>
    </row>
    <row r="261" spans="1:9" x14ac:dyDescent="0.25">
      <c r="A261" s="22"/>
      <c r="F261" s="23"/>
      <c r="G261" s="23"/>
      <c r="H261" s="14">
        <f>IF(F261="","",F261-N(G261))</f>
      </c>
      <c r="I261" s="24">
        <f>IF(A261="","",IF(YEAR(A261)&lt;&gt;Setup!$C$5,"",MONTH(A261)))</f>
      </c>
    </row>
    <row r="262" spans="1:9" x14ac:dyDescent="0.25">
      <c r="A262" s="22"/>
      <c r="F262" s="23"/>
      <c r="G262" s="23"/>
      <c r="H262" s="14">
        <f>IF(F262="","",F262-N(G262))</f>
      </c>
      <c r="I262" s="24">
        <f>IF(A262="","",IF(YEAR(A262)&lt;&gt;Setup!$C$5,"",MONTH(A262)))</f>
      </c>
    </row>
    <row r="263" spans="1:9" x14ac:dyDescent="0.25">
      <c r="A263" s="22"/>
      <c r="F263" s="23"/>
      <c r="G263" s="23"/>
      <c r="H263" s="14">
        <f>IF(F263="","",F263-N(G263))</f>
      </c>
      <c r="I263" s="24">
        <f>IF(A263="","",IF(YEAR(A263)&lt;&gt;Setup!$C$5,"",MONTH(A263)))</f>
      </c>
    </row>
    <row r="264" spans="1:9" x14ac:dyDescent="0.25">
      <c r="A264" s="22"/>
      <c r="F264" s="23"/>
      <c r="G264" s="23"/>
      <c r="H264" s="14">
        <f>IF(F264="","",F264-N(G264))</f>
      </c>
      <c r="I264" s="24">
        <f>IF(A264="","",IF(YEAR(A264)&lt;&gt;Setup!$C$5,"",MONTH(A264)))</f>
      </c>
    </row>
    <row r="265" spans="1:9" x14ac:dyDescent="0.25">
      <c r="A265" s="22"/>
      <c r="F265" s="23"/>
      <c r="G265" s="23"/>
      <c r="H265" s="14">
        <f>IF(F265="","",F265-N(G265))</f>
      </c>
      <c r="I265" s="24">
        <f>IF(A265="","",IF(YEAR(A265)&lt;&gt;Setup!$C$5,"",MONTH(A265)))</f>
      </c>
    </row>
    <row r="266" spans="1:9" x14ac:dyDescent="0.25">
      <c r="A266" s="22"/>
      <c r="F266" s="23"/>
      <c r="G266" s="23"/>
      <c r="H266" s="14">
        <f>IF(F266="","",F266-N(G266))</f>
      </c>
      <c r="I266" s="24">
        <f>IF(A266="","",IF(YEAR(A266)&lt;&gt;Setup!$C$5,"",MONTH(A266)))</f>
      </c>
    </row>
    <row r="267" spans="1:9" x14ac:dyDescent="0.25">
      <c r="A267" s="22"/>
      <c r="F267" s="23"/>
      <c r="G267" s="23"/>
      <c r="H267" s="14">
        <f>IF(F267="","",F267-N(G267))</f>
      </c>
      <c r="I267" s="24">
        <f>IF(A267="","",IF(YEAR(A267)&lt;&gt;Setup!$C$5,"",MONTH(A267)))</f>
      </c>
    </row>
    <row r="268" spans="1:9" x14ac:dyDescent="0.25">
      <c r="A268" s="22"/>
      <c r="F268" s="23"/>
      <c r="G268" s="23"/>
      <c r="H268" s="14">
        <f>IF(F268="","",F268-N(G268))</f>
      </c>
      <c r="I268" s="24">
        <f>IF(A268="","",IF(YEAR(A268)&lt;&gt;Setup!$C$5,"",MONTH(A268)))</f>
      </c>
    </row>
    <row r="269" spans="1:9" x14ac:dyDescent="0.25">
      <c r="A269" s="22"/>
      <c r="F269" s="23"/>
      <c r="G269" s="23"/>
      <c r="H269" s="14">
        <f>IF(F269="","",F269-N(G269))</f>
      </c>
      <c r="I269" s="24">
        <f>IF(A269="","",IF(YEAR(A269)&lt;&gt;Setup!$C$5,"",MONTH(A269)))</f>
      </c>
    </row>
    <row r="270" spans="1:9" x14ac:dyDescent="0.25">
      <c r="A270" s="22"/>
      <c r="F270" s="23"/>
      <c r="G270" s="23"/>
      <c r="H270" s="14">
        <f>IF(F270="","",F270-N(G270))</f>
      </c>
      <c r="I270" s="24">
        <f>IF(A270="","",IF(YEAR(A270)&lt;&gt;Setup!$C$5,"",MONTH(A270)))</f>
      </c>
    </row>
    <row r="271" spans="1:9" x14ac:dyDescent="0.25">
      <c r="A271" s="22"/>
      <c r="F271" s="23"/>
      <c r="G271" s="23"/>
      <c r="H271" s="14">
        <f>IF(F271="","",F271-N(G271))</f>
      </c>
      <c r="I271" s="24">
        <f>IF(A271="","",IF(YEAR(A271)&lt;&gt;Setup!$C$5,"",MONTH(A271)))</f>
      </c>
    </row>
    <row r="272" spans="1:9" x14ac:dyDescent="0.25">
      <c r="A272" s="22"/>
      <c r="F272" s="23"/>
      <c r="G272" s="23"/>
      <c r="H272" s="14">
        <f>IF(F272="","",F272-N(G272))</f>
      </c>
      <c r="I272" s="24">
        <f>IF(A272="","",IF(YEAR(A272)&lt;&gt;Setup!$C$5,"",MONTH(A272)))</f>
      </c>
    </row>
    <row r="273" spans="1:9" x14ac:dyDescent="0.25">
      <c r="A273" s="22"/>
      <c r="F273" s="23"/>
      <c r="G273" s="23"/>
      <c r="H273" s="14">
        <f>IF(F273="","",F273-N(G273))</f>
      </c>
      <c r="I273" s="24">
        <f>IF(A273="","",IF(YEAR(A273)&lt;&gt;Setup!$C$5,"",MONTH(A273)))</f>
      </c>
    </row>
    <row r="274" spans="1:9" x14ac:dyDescent="0.25">
      <c r="A274" s="22"/>
      <c r="F274" s="23"/>
      <c r="G274" s="23"/>
      <c r="H274" s="14">
        <f>IF(F274="","",F274-N(G274))</f>
      </c>
      <c r="I274" s="24">
        <f>IF(A274="","",IF(YEAR(A274)&lt;&gt;Setup!$C$5,"",MONTH(A274)))</f>
      </c>
    </row>
    <row r="275" spans="1:9" x14ac:dyDescent="0.25">
      <c r="A275" s="22"/>
      <c r="F275" s="23"/>
      <c r="G275" s="23"/>
      <c r="H275" s="14">
        <f>IF(F275="","",F275-N(G275))</f>
      </c>
      <c r="I275" s="24">
        <f>IF(A275="","",IF(YEAR(A275)&lt;&gt;Setup!$C$5,"",MONTH(A275)))</f>
      </c>
    </row>
    <row r="276" spans="1:9" x14ac:dyDescent="0.25">
      <c r="A276" s="22"/>
      <c r="F276" s="23"/>
      <c r="G276" s="23"/>
      <c r="H276" s="14">
        <f>IF(F276="","",F276-N(G276))</f>
      </c>
      <c r="I276" s="24">
        <f>IF(A276="","",IF(YEAR(A276)&lt;&gt;Setup!$C$5,"",MONTH(A276)))</f>
      </c>
    </row>
    <row r="277" spans="1:9" x14ac:dyDescent="0.25">
      <c r="A277" s="22"/>
      <c r="F277" s="23"/>
      <c r="G277" s="23"/>
      <c r="H277" s="14">
        <f>IF(F277="","",F277-N(G277))</f>
      </c>
      <c r="I277" s="24">
        <f>IF(A277="","",IF(YEAR(A277)&lt;&gt;Setup!$C$5,"",MONTH(A277)))</f>
      </c>
    </row>
    <row r="278" spans="1:9" x14ac:dyDescent="0.25">
      <c r="A278" s="22"/>
      <c r="F278" s="23"/>
      <c r="G278" s="23"/>
      <c r="H278" s="14">
        <f>IF(F278="","",F278-N(G278))</f>
      </c>
      <c r="I278" s="24">
        <f>IF(A278="","",IF(YEAR(A278)&lt;&gt;Setup!$C$5,"",MONTH(A278)))</f>
      </c>
    </row>
    <row r="279" spans="1:9" x14ac:dyDescent="0.25">
      <c r="A279" s="22"/>
      <c r="F279" s="23"/>
      <c r="G279" s="23"/>
      <c r="H279" s="14">
        <f>IF(F279="","",F279-N(G279))</f>
      </c>
      <c r="I279" s="24">
        <f>IF(A279="","",IF(YEAR(A279)&lt;&gt;Setup!$C$5,"",MONTH(A279)))</f>
      </c>
    </row>
    <row r="280" spans="1:9" x14ac:dyDescent="0.25">
      <c r="A280" s="22"/>
      <c r="F280" s="23"/>
      <c r="G280" s="23"/>
      <c r="H280" s="14">
        <f>IF(F280="","",F280-N(G280))</f>
      </c>
      <c r="I280" s="24">
        <f>IF(A280="","",IF(YEAR(A280)&lt;&gt;Setup!$C$5,"",MONTH(A280)))</f>
      </c>
    </row>
    <row r="281" spans="1:9" x14ac:dyDescent="0.25">
      <c r="A281" s="22"/>
      <c r="F281" s="23"/>
      <c r="G281" s="23"/>
      <c r="H281" s="14">
        <f>IF(F281="","",F281-N(G281))</f>
      </c>
      <c r="I281" s="24">
        <f>IF(A281="","",IF(YEAR(A281)&lt;&gt;Setup!$C$5,"",MONTH(A281)))</f>
      </c>
    </row>
    <row r="282" spans="1:9" x14ac:dyDescent="0.25">
      <c r="A282" s="22"/>
      <c r="F282" s="23"/>
      <c r="G282" s="23"/>
      <c r="H282" s="14">
        <f>IF(F282="","",F282-N(G282))</f>
      </c>
      <c r="I282" s="24">
        <f>IF(A282="","",IF(YEAR(A282)&lt;&gt;Setup!$C$5,"",MONTH(A282)))</f>
      </c>
    </row>
    <row r="283" spans="1:9" x14ac:dyDescent="0.25">
      <c r="A283" s="22"/>
      <c r="F283" s="23"/>
      <c r="G283" s="23"/>
      <c r="H283" s="14">
        <f>IF(F283="","",F283-N(G283))</f>
      </c>
      <c r="I283" s="24">
        <f>IF(A283="","",IF(YEAR(A283)&lt;&gt;Setup!$C$5,"",MONTH(A283)))</f>
      </c>
    </row>
    <row r="284" spans="1:9" x14ac:dyDescent="0.25">
      <c r="A284" s="22"/>
      <c r="F284" s="23"/>
      <c r="G284" s="23"/>
      <c r="H284" s="14">
        <f>IF(F284="","",F284-N(G284))</f>
      </c>
      <c r="I284" s="24">
        <f>IF(A284="","",IF(YEAR(A284)&lt;&gt;Setup!$C$5,"",MONTH(A284)))</f>
      </c>
    </row>
    <row r="285" spans="1:9" x14ac:dyDescent="0.25">
      <c r="A285" s="22"/>
      <c r="F285" s="23"/>
      <c r="G285" s="23"/>
      <c r="H285" s="14">
        <f>IF(F285="","",F285-N(G285))</f>
      </c>
      <c r="I285" s="24">
        <f>IF(A285="","",IF(YEAR(A285)&lt;&gt;Setup!$C$5,"",MONTH(A285)))</f>
      </c>
    </row>
    <row r="286" spans="1:9" x14ac:dyDescent="0.25">
      <c r="A286" s="22"/>
      <c r="F286" s="23"/>
      <c r="G286" s="23"/>
      <c r="H286" s="14">
        <f>IF(F286="","",F286-N(G286))</f>
      </c>
      <c r="I286" s="24">
        <f>IF(A286="","",IF(YEAR(A286)&lt;&gt;Setup!$C$5,"",MONTH(A286)))</f>
      </c>
    </row>
    <row r="287" spans="1:9" x14ac:dyDescent="0.25">
      <c r="A287" s="22"/>
      <c r="F287" s="23"/>
      <c r="G287" s="23"/>
      <c r="H287" s="14">
        <f>IF(F287="","",F287-N(G287))</f>
      </c>
      <c r="I287" s="24">
        <f>IF(A287="","",IF(YEAR(A287)&lt;&gt;Setup!$C$5,"",MONTH(A287)))</f>
      </c>
    </row>
    <row r="288" spans="1:9" x14ac:dyDescent="0.25">
      <c r="A288" s="22"/>
      <c r="F288" s="23"/>
      <c r="G288" s="23"/>
      <c r="H288" s="14">
        <f>IF(F288="","",F288-N(G288))</f>
      </c>
      <c r="I288" s="24">
        <f>IF(A288="","",IF(YEAR(A288)&lt;&gt;Setup!$C$5,"",MONTH(A288)))</f>
      </c>
    </row>
    <row r="289" spans="1:9" x14ac:dyDescent="0.25">
      <c r="A289" s="22"/>
      <c r="F289" s="23"/>
      <c r="G289" s="23"/>
      <c r="H289" s="14">
        <f>IF(F289="","",F289-N(G289))</f>
      </c>
      <c r="I289" s="24">
        <f>IF(A289="","",IF(YEAR(A289)&lt;&gt;Setup!$C$5,"",MONTH(A289)))</f>
      </c>
    </row>
    <row r="290" spans="1:9" x14ac:dyDescent="0.25">
      <c r="A290" s="22"/>
      <c r="F290" s="23"/>
      <c r="G290" s="23"/>
      <c r="H290" s="14">
        <f>IF(F290="","",F290-N(G290))</f>
      </c>
      <c r="I290" s="24">
        <f>IF(A290="","",IF(YEAR(A290)&lt;&gt;Setup!$C$5,"",MONTH(A290)))</f>
      </c>
    </row>
    <row r="291" spans="1:9" x14ac:dyDescent="0.25">
      <c r="A291" s="22"/>
      <c r="F291" s="23"/>
      <c r="G291" s="23"/>
      <c r="H291" s="14">
        <f>IF(F291="","",F291-N(G291))</f>
      </c>
      <c r="I291" s="24">
        <f>IF(A291="","",IF(YEAR(A291)&lt;&gt;Setup!$C$5,"",MONTH(A291)))</f>
      </c>
    </row>
    <row r="292" spans="1:9" x14ac:dyDescent="0.25">
      <c r="A292" s="22"/>
      <c r="F292" s="23"/>
      <c r="G292" s="23"/>
      <c r="H292" s="14">
        <f>IF(F292="","",F292-N(G292))</f>
      </c>
      <c r="I292" s="24">
        <f>IF(A292="","",IF(YEAR(A292)&lt;&gt;Setup!$C$5,"",MONTH(A292)))</f>
      </c>
    </row>
    <row r="293" spans="1:9" x14ac:dyDescent="0.25">
      <c r="A293" s="22"/>
      <c r="F293" s="23"/>
      <c r="G293" s="23"/>
      <c r="H293" s="14">
        <f>IF(F293="","",F293-N(G293))</f>
      </c>
      <c r="I293" s="24">
        <f>IF(A293="","",IF(YEAR(A293)&lt;&gt;Setup!$C$5,"",MONTH(A293)))</f>
      </c>
    </row>
    <row r="294" spans="1:9" x14ac:dyDescent="0.25">
      <c r="A294" s="22"/>
      <c r="F294" s="23"/>
      <c r="G294" s="23"/>
      <c r="H294" s="14">
        <f>IF(F294="","",F294-N(G294))</f>
      </c>
      <c r="I294" s="24">
        <f>IF(A294="","",IF(YEAR(A294)&lt;&gt;Setup!$C$5,"",MONTH(A294)))</f>
      </c>
    </row>
    <row r="295" spans="1:9" x14ac:dyDescent="0.25">
      <c r="A295" s="22"/>
      <c r="F295" s="23"/>
      <c r="G295" s="23"/>
      <c r="H295" s="14">
        <f>IF(F295="","",F295-N(G295))</f>
      </c>
      <c r="I295" s="24">
        <f>IF(A295="","",IF(YEAR(A295)&lt;&gt;Setup!$C$5,"",MONTH(A295)))</f>
      </c>
    </row>
    <row r="296" spans="1:9" x14ac:dyDescent="0.25">
      <c r="A296" s="22"/>
      <c r="F296" s="23"/>
      <c r="G296" s="23"/>
      <c r="H296" s="14">
        <f>IF(F296="","",F296-N(G296))</f>
      </c>
      <c r="I296" s="24">
        <f>IF(A296="","",IF(YEAR(A296)&lt;&gt;Setup!$C$5,"",MONTH(A296)))</f>
      </c>
    </row>
    <row r="297" spans="1:9" x14ac:dyDescent="0.25">
      <c r="A297" s="22"/>
      <c r="F297" s="23"/>
      <c r="G297" s="23"/>
      <c r="H297" s="14">
        <f>IF(F297="","",F297-N(G297))</f>
      </c>
      <c r="I297" s="24">
        <f>IF(A297="","",IF(YEAR(A297)&lt;&gt;Setup!$C$5,"",MONTH(A297)))</f>
      </c>
    </row>
    <row r="298" spans="1:9" x14ac:dyDescent="0.25">
      <c r="A298" s="22"/>
      <c r="F298" s="23"/>
      <c r="G298" s="23"/>
      <c r="H298" s="14">
        <f>IF(F298="","",F298-N(G298))</f>
      </c>
      <c r="I298" s="24">
        <f>IF(A298="","",IF(YEAR(A298)&lt;&gt;Setup!$C$5,"",MONTH(A298)))</f>
      </c>
    </row>
    <row r="299" spans="1:9" x14ac:dyDescent="0.25">
      <c r="A299" s="22"/>
      <c r="F299" s="23"/>
      <c r="G299" s="23"/>
      <c r="H299" s="14">
        <f>IF(F299="","",F299-N(G299))</f>
      </c>
      <c r="I299" s="24">
        <f>IF(A299="","",IF(YEAR(A299)&lt;&gt;Setup!$C$5,"",MONTH(A299)))</f>
      </c>
    </row>
    <row r="300" spans="1:9" x14ac:dyDescent="0.25">
      <c r="A300" s="22"/>
      <c r="F300" s="23"/>
      <c r="G300" s="23"/>
      <c r="H300" s="14">
        <f>IF(F300="","",F300-N(G300))</f>
      </c>
      <c r="I300" s="24">
        <f>IF(A300="","",IF(YEAR(A300)&lt;&gt;Setup!$C$5,"",MONTH(A300)))</f>
      </c>
    </row>
    <row r="301" spans="1:9" x14ac:dyDescent="0.25">
      <c r="A301" s="22"/>
      <c r="F301" s="23"/>
      <c r="G301" s="23"/>
      <c r="H301" s="14">
        <f>IF(F301="","",F301-N(G301))</f>
      </c>
      <c r="I301" s="24">
        <f>IF(A301="","",IF(YEAR(A301)&lt;&gt;Setup!$C$5,"",MONTH(A301)))</f>
      </c>
    </row>
    <row r="302" spans="1:9" x14ac:dyDescent="0.25">
      <c r="A302" s="22"/>
      <c r="F302" s="23"/>
      <c r="G302" s="23"/>
      <c r="H302" s="14">
        <f>IF(F302="","",F302-N(G302))</f>
      </c>
      <c r="I302" s="24">
        <f>IF(A302="","",IF(YEAR(A302)&lt;&gt;Setup!$C$5,"",MONTH(A302)))</f>
      </c>
    </row>
    <row r="303" spans="1:9" x14ac:dyDescent="0.25">
      <c r="A303" s="22"/>
      <c r="F303" s="23"/>
      <c r="G303" s="23"/>
      <c r="H303" s="14">
        <f>IF(F303="","",F303-N(G303))</f>
      </c>
      <c r="I303" s="24">
        <f>IF(A303="","",IF(YEAR(A303)&lt;&gt;Setup!$C$5,"",MONTH(A303)))</f>
      </c>
    </row>
    <row r="304" spans="1:9" x14ac:dyDescent="0.25">
      <c r="A304" s="22"/>
      <c r="F304" s="23"/>
      <c r="G304" s="23"/>
      <c r="H304" s="14">
        <f>IF(F304="","",F304-N(G304))</f>
      </c>
      <c r="I304" s="24">
        <f>IF(A304="","",IF(YEAR(A304)&lt;&gt;Setup!$C$5,"",MONTH(A304)))</f>
      </c>
    </row>
    <row r="305" spans="1:9" x14ac:dyDescent="0.25">
      <c r="A305" s="22"/>
      <c r="F305" s="23"/>
      <c r="G305" s="23"/>
      <c r="H305" s="14">
        <f>IF(F305="","",F305-N(G305))</f>
      </c>
      <c r="I305" s="24">
        <f>IF(A305="","",IF(YEAR(A305)&lt;&gt;Setup!$C$5,"",MONTH(A305)))</f>
      </c>
    </row>
    <row r="306" spans="1:9" x14ac:dyDescent="0.25">
      <c r="A306" s="22"/>
      <c r="F306" s="23"/>
      <c r="G306" s="23"/>
      <c r="H306" s="14">
        <f>IF(F306="","",F306-N(G306))</f>
      </c>
      <c r="I306" s="24">
        <f>IF(A306="","",IF(YEAR(A306)&lt;&gt;Setup!$C$5,"",MONTH(A306)))</f>
      </c>
    </row>
    <row r="307" spans="1:9" x14ac:dyDescent="0.25">
      <c r="A307" s="22"/>
      <c r="F307" s="23"/>
      <c r="G307" s="23"/>
      <c r="H307" s="14">
        <f>IF(F307="","",F307-N(G307))</f>
      </c>
      <c r="I307" s="24">
        <f>IF(A307="","",IF(YEAR(A307)&lt;&gt;Setup!$C$5,"",MONTH(A307)))</f>
      </c>
    </row>
    <row r="308" spans="1:9" x14ac:dyDescent="0.25">
      <c r="A308" s="22"/>
      <c r="F308" s="23"/>
      <c r="G308" s="23"/>
      <c r="H308" s="14">
        <f>IF(F308="","",F308-N(G308))</f>
      </c>
      <c r="I308" s="24">
        <f>IF(A308="","",IF(YEAR(A308)&lt;&gt;Setup!$C$5,"",MONTH(A308)))</f>
      </c>
    </row>
    <row r="309" spans="1:9" x14ac:dyDescent="0.25">
      <c r="A309" s="22"/>
      <c r="F309" s="23"/>
      <c r="G309" s="23"/>
      <c r="H309" s="14">
        <f>IF(F309="","",F309-N(G309))</f>
      </c>
      <c r="I309" s="24">
        <f>IF(A309="","",IF(YEAR(A309)&lt;&gt;Setup!$C$5,"",MONTH(A309)))</f>
      </c>
    </row>
    <row r="310" spans="1:9" x14ac:dyDescent="0.25">
      <c r="A310" s="22"/>
      <c r="F310" s="23"/>
      <c r="G310" s="23"/>
      <c r="H310" s="14">
        <f>IF(F310="","",F310-N(G310))</f>
      </c>
      <c r="I310" s="24">
        <f>IF(A310="","",IF(YEAR(A310)&lt;&gt;Setup!$C$5,"",MONTH(A310)))</f>
      </c>
    </row>
    <row r="311" spans="1:9" x14ac:dyDescent="0.25">
      <c r="A311" s="22"/>
      <c r="F311" s="23"/>
      <c r="G311" s="23"/>
      <c r="H311" s="14">
        <f>IF(F311="","",F311-N(G311))</f>
      </c>
      <c r="I311" s="24">
        <f>IF(A311="","",IF(YEAR(A311)&lt;&gt;Setup!$C$5,"",MONTH(A311)))</f>
      </c>
    </row>
    <row r="312" spans="1:9" x14ac:dyDescent="0.25">
      <c r="A312" s="22"/>
      <c r="F312" s="23"/>
      <c r="G312" s="23"/>
      <c r="H312" s="14">
        <f>IF(F312="","",F312-N(G312))</f>
      </c>
      <c r="I312" s="24">
        <f>IF(A312="","",IF(YEAR(A312)&lt;&gt;Setup!$C$5,"",MONTH(A312)))</f>
      </c>
    </row>
    <row r="313" spans="1:9" x14ac:dyDescent="0.25">
      <c r="A313" s="22"/>
      <c r="F313" s="23"/>
      <c r="G313" s="23"/>
      <c r="H313" s="14">
        <f>IF(F313="","",F313-N(G313))</f>
      </c>
      <c r="I313" s="24">
        <f>IF(A313="","",IF(YEAR(A313)&lt;&gt;Setup!$C$5,"",MONTH(A313)))</f>
      </c>
    </row>
    <row r="314" spans="1:9" x14ac:dyDescent="0.25">
      <c r="A314" s="22"/>
      <c r="F314" s="23"/>
      <c r="G314" s="23"/>
      <c r="H314" s="14">
        <f>IF(F314="","",F314-N(G314))</f>
      </c>
      <c r="I314" s="24">
        <f>IF(A314="","",IF(YEAR(A314)&lt;&gt;Setup!$C$5,"",MONTH(A314)))</f>
      </c>
    </row>
    <row r="315" spans="1:9" x14ac:dyDescent="0.25">
      <c r="A315" s="22"/>
      <c r="F315" s="23"/>
      <c r="G315" s="23"/>
      <c r="H315" s="14">
        <f>IF(F315="","",F315-N(G315))</f>
      </c>
      <c r="I315" s="24">
        <f>IF(A315="","",IF(YEAR(A315)&lt;&gt;Setup!$C$5,"",MONTH(A315)))</f>
      </c>
    </row>
    <row r="316" spans="1:9" x14ac:dyDescent="0.25">
      <c r="A316" s="22"/>
      <c r="F316" s="23"/>
      <c r="G316" s="23"/>
      <c r="H316" s="14">
        <f>IF(F316="","",F316-N(G316))</f>
      </c>
      <c r="I316" s="24">
        <f>IF(A316="","",IF(YEAR(A316)&lt;&gt;Setup!$C$5,"",MONTH(A316)))</f>
      </c>
    </row>
    <row r="317" spans="1:9" x14ac:dyDescent="0.25">
      <c r="A317" s="22"/>
      <c r="F317" s="23"/>
      <c r="G317" s="23"/>
      <c r="H317" s="14">
        <f>IF(F317="","",F317-N(G317))</f>
      </c>
      <c r="I317" s="24">
        <f>IF(A317="","",IF(YEAR(A317)&lt;&gt;Setup!$C$5,"",MONTH(A317)))</f>
      </c>
    </row>
    <row r="318" spans="1:9" x14ac:dyDescent="0.25">
      <c r="A318" s="22"/>
      <c r="F318" s="23"/>
      <c r="G318" s="23"/>
      <c r="H318" s="14">
        <f>IF(F318="","",F318-N(G318))</f>
      </c>
      <c r="I318" s="24">
        <f>IF(A318="","",IF(YEAR(A318)&lt;&gt;Setup!$C$5,"",MONTH(A318)))</f>
      </c>
    </row>
    <row r="319" spans="1:9" x14ac:dyDescent="0.25">
      <c r="A319" s="22"/>
      <c r="F319" s="23"/>
      <c r="G319" s="23"/>
      <c r="H319" s="14">
        <f>IF(F319="","",F319-N(G319))</f>
      </c>
      <c r="I319" s="24">
        <f>IF(A319="","",IF(YEAR(A319)&lt;&gt;Setup!$C$5,"",MONTH(A319)))</f>
      </c>
    </row>
    <row r="320" spans="1:9" x14ac:dyDescent="0.25">
      <c r="A320" s="22"/>
      <c r="F320" s="23"/>
      <c r="G320" s="23"/>
      <c r="H320" s="14">
        <f>IF(F320="","",F320-N(G320))</f>
      </c>
      <c r="I320" s="24">
        <f>IF(A320="","",IF(YEAR(A320)&lt;&gt;Setup!$C$5,"",MONTH(A320)))</f>
      </c>
    </row>
    <row r="321" spans="1:9" x14ac:dyDescent="0.25">
      <c r="A321" s="22"/>
      <c r="F321" s="23"/>
      <c r="G321" s="23"/>
      <c r="H321" s="14">
        <f>IF(F321="","",F321-N(G321))</f>
      </c>
      <c r="I321" s="24">
        <f>IF(A321="","",IF(YEAR(A321)&lt;&gt;Setup!$C$5,"",MONTH(A321)))</f>
      </c>
    </row>
    <row r="322" spans="1:9" x14ac:dyDescent="0.25">
      <c r="A322" s="22"/>
      <c r="F322" s="23"/>
      <c r="G322" s="23"/>
      <c r="H322" s="14">
        <f>IF(F322="","",F322-N(G322))</f>
      </c>
      <c r="I322" s="24">
        <f>IF(A322="","",IF(YEAR(A322)&lt;&gt;Setup!$C$5,"",MONTH(A322)))</f>
      </c>
    </row>
    <row r="323" spans="1:9" x14ac:dyDescent="0.25">
      <c r="A323" s="22"/>
      <c r="F323" s="23"/>
      <c r="G323" s="23"/>
      <c r="H323" s="14">
        <f>IF(F323="","",F323-N(G323))</f>
      </c>
      <c r="I323" s="24">
        <f>IF(A323="","",IF(YEAR(A323)&lt;&gt;Setup!$C$5,"",MONTH(A323)))</f>
      </c>
    </row>
    <row r="324" spans="1:9" x14ac:dyDescent="0.25">
      <c r="A324" s="22"/>
      <c r="F324" s="23"/>
      <c r="G324" s="23"/>
      <c r="H324" s="14">
        <f>IF(F324="","",F324-N(G324))</f>
      </c>
      <c r="I324" s="24">
        <f>IF(A324="","",IF(YEAR(A324)&lt;&gt;Setup!$C$5,"",MONTH(A324)))</f>
      </c>
    </row>
    <row r="325" spans="1:9" x14ac:dyDescent="0.25">
      <c r="A325" s="22"/>
      <c r="F325" s="23"/>
      <c r="G325" s="23"/>
      <c r="H325" s="14">
        <f>IF(F325="","",F325-N(G325))</f>
      </c>
      <c r="I325" s="24">
        <f>IF(A325="","",IF(YEAR(A325)&lt;&gt;Setup!$C$5,"",MONTH(A325)))</f>
      </c>
    </row>
    <row r="326" spans="1:9" x14ac:dyDescent="0.25">
      <c r="A326" s="22"/>
      <c r="F326" s="23"/>
      <c r="G326" s="23"/>
      <c r="H326" s="14">
        <f>IF(F326="","",F326-N(G326))</f>
      </c>
      <c r="I326" s="24">
        <f>IF(A326="","",IF(YEAR(A326)&lt;&gt;Setup!$C$5,"",MONTH(A326)))</f>
      </c>
    </row>
    <row r="327" spans="1:9" x14ac:dyDescent="0.25">
      <c r="A327" s="22"/>
      <c r="F327" s="23"/>
      <c r="G327" s="23"/>
      <c r="H327" s="14">
        <f>IF(F327="","",F327-N(G327))</f>
      </c>
      <c r="I327" s="24">
        <f>IF(A327="","",IF(YEAR(A327)&lt;&gt;Setup!$C$5,"",MONTH(A327)))</f>
      </c>
    </row>
    <row r="328" spans="1:9" x14ac:dyDescent="0.25">
      <c r="A328" s="22"/>
      <c r="F328" s="23"/>
      <c r="G328" s="23"/>
      <c r="H328" s="14">
        <f>IF(F328="","",F328-N(G328))</f>
      </c>
      <c r="I328" s="24">
        <f>IF(A328="","",IF(YEAR(A328)&lt;&gt;Setup!$C$5,"",MONTH(A328)))</f>
      </c>
    </row>
    <row r="329" spans="1:9" x14ac:dyDescent="0.25">
      <c r="A329" s="22"/>
      <c r="F329" s="23"/>
      <c r="G329" s="23"/>
      <c r="H329" s="14">
        <f>IF(F329="","",F329-N(G329))</f>
      </c>
      <c r="I329" s="24">
        <f>IF(A329="","",IF(YEAR(A329)&lt;&gt;Setup!$C$5,"",MONTH(A329)))</f>
      </c>
    </row>
    <row r="330" spans="1:9" x14ac:dyDescent="0.25">
      <c r="A330" s="22"/>
      <c r="F330" s="23"/>
      <c r="G330" s="23"/>
      <c r="H330" s="14">
        <f>IF(F330="","",F330-N(G330))</f>
      </c>
      <c r="I330" s="24">
        <f>IF(A330="","",IF(YEAR(A330)&lt;&gt;Setup!$C$5,"",MONTH(A330)))</f>
      </c>
    </row>
    <row r="331" spans="1:9" x14ac:dyDescent="0.25">
      <c r="A331" s="22"/>
      <c r="F331" s="23"/>
      <c r="G331" s="23"/>
      <c r="H331" s="14">
        <f>IF(F331="","",F331-N(G331))</f>
      </c>
      <c r="I331" s="24">
        <f>IF(A331="","",IF(YEAR(A331)&lt;&gt;Setup!$C$5,"",MONTH(A331)))</f>
      </c>
    </row>
    <row r="332" spans="1:9" x14ac:dyDescent="0.25">
      <c r="A332" s="22"/>
      <c r="F332" s="23"/>
      <c r="G332" s="23"/>
      <c r="H332" s="14">
        <f>IF(F332="","",F332-N(G332))</f>
      </c>
      <c r="I332" s="24">
        <f>IF(A332="","",IF(YEAR(A332)&lt;&gt;Setup!$C$5,"",MONTH(A332)))</f>
      </c>
    </row>
    <row r="333" spans="1:9" x14ac:dyDescent="0.25">
      <c r="A333" s="22"/>
      <c r="F333" s="23"/>
      <c r="G333" s="23"/>
      <c r="H333" s="14">
        <f>IF(F333="","",F333-N(G333))</f>
      </c>
      <c r="I333" s="24">
        <f>IF(A333="","",IF(YEAR(A333)&lt;&gt;Setup!$C$5,"",MONTH(A333)))</f>
      </c>
    </row>
    <row r="334" spans="1:9" x14ac:dyDescent="0.25">
      <c r="A334" s="22"/>
      <c r="F334" s="23"/>
      <c r="G334" s="23"/>
      <c r="H334" s="14">
        <f>IF(F334="","",F334-N(G334))</f>
      </c>
      <c r="I334" s="24">
        <f>IF(A334="","",IF(YEAR(A334)&lt;&gt;Setup!$C$5,"",MONTH(A334)))</f>
      </c>
    </row>
    <row r="335" spans="1:9" x14ac:dyDescent="0.25">
      <c r="A335" s="22"/>
      <c r="F335" s="23"/>
      <c r="G335" s="23"/>
      <c r="H335" s="14">
        <f>IF(F335="","",F335-N(G335))</f>
      </c>
      <c r="I335" s="24">
        <f>IF(A335="","",IF(YEAR(A335)&lt;&gt;Setup!$C$5,"",MONTH(A335)))</f>
      </c>
    </row>
    <row r="336" spans="1:9" x14ac:dyDescent="0.25">
      <c r="A336" s="22"/>
      <c r="F336" s="23"/>
      <c r="G336" s="23"/>
      <c r="H336" s="14">
        <f>IF(F336="","",F336-N(G336))</f>
      </c>
      <c r="I336" s="24">
        <f>IF(A336="","",IF(YEAR(A336)&lt;&gt;Setup!$C$5,"",MONTH(A336)))</f>
      </c>
    </row>
    <row r="337" spans="1:9" x14ac:dyDescent="0.25">
      <c r="A337" s="22"/>
      <c r="F337" s="23"/>
      <c r="G337" s="23"/>
      <c r="H337" s="14">
        <f>IF(F337="","",F337-N(G337))</f>
      </c>
      <c r="I337" s="24">
        <f>IF(A337="","",IF(YEAR(A337)&lt;&gt;Setup!$C$5,"",MONTH(A337)))</f>
      </c>
    </row>
    <row r="338" spans="1:9" x14ac:dyDescent="0.25">
      <c r="A338" s="22"/>
      <c r="F338" s="23"/>
      <c r="G338" s="23"/>
      <c r="H338" s="14">
        <f>IF(F338="","",F338-N(G338))</f>
      </c>
      <c r="I338" s="24">
        <f>IF(A338="","",IF(YEAR(A338)&lt;&gt;Setup!$C$5,"",MONTH(A338)))</f>
      </c>
    </row>
    <row r="339" spans="1:9" x14ac:dyDescent="0.25">
      <c r="A339" s="22"/>
      <c r="F339" s="23"/>
      <c r="G339" s="23"/>
      <c r="H339" s="14">
        <f>IF(F339="","",F339-N(G339))</f>
      </c>
      <c r="I339" s="24">
        <f>IF(A339="","",IF(YEAR(A339)&lt;&gt;Setup!$C$5,"",MONTH(A339)))</f>
      </c>
    </row>
    <row r="340" spans="1:9" x14ac:dyDescent="0.25">
      <c r="A340" s="22"/>
      <c r="F340" s="23"/>
      <c r="G340" s="23"/>
      <c r="H340" s="14">
        <f>IF(F340="","",F340-N(G340))</f>
      </c>
      <c r="I340" s="24">
        <f>IF(A340="","",IF(YEAR(A340)&lt;&gt;Setup!$C$5,"",MONTH(A340)))</f>
      </c>
    </row>
    <row r="341" spans="1:9" x14ac:dyDescent="0.25">
      <c r="A341" s="22"/>
      <c r="F341" s="23"/>
      <c r="G341" s="23"/>
      <c r="H341" s="14">
        <f>IF(F341="","",F341-N(G341))</f>
      </c>
      <c r="I341" s="24">
        <f>IF(A341="","",IF(YEAR(A341)&lt;&gt;Setup!$C$5,"",MONTH(A341)))</f>
      </c>
    </row>
    <row r="342" spans="1:9" x14ac:dyDescent="0.25">
      <c r="A342" s="22"/>
      <c r="F342" s="23"/>
      <c r="G342" s="23"/>
      <c r="H342" s="14">
        <f>IF(F342="","",F342-N(G342))</f>
      </c>
      <c r="I342" s="24">
        <f>IF(A342="","",IF(YEAR(A342)&lt;&gt;Setup!$C$5,"",MONTH(A342)))</f>
      </c>
    </row>
    <row r="343" spans="1:9" x14ac:dyDescent="0.25">
      <c r="A343" s="22"/>
      <c r="F343" s="23"/>
      <c r="G343" s="23"/>
      <c r="H343" s="14">
        <f>IF(F343="","",F343-N(G343))</f>
      </c>
      <c r="I343" s="24">
        <f>IF(A343="","",IF(YEAR(A343)&lt;&gt;Setup!$C$5,"",MONTH(A343)))</f>
      </c>
    </row>
    <row r="344" spans="1:9" x14ac:dyDescent="0.25">
      <c r="A344" s="22"/>
      <c r="F344" s="23"/>
      <c r="G344" s="23"/>
      <c r="H344" s="14">
        <f>IF(F344="","",F344-N(G344))</f>
      </c>
      <c r="I344" s="24">
        <f>IF(A344="","",IF(YEAR(A344)&lt;&gt;Setup!$C$5,"",MONTH(A344)))</f>
      </c>
    </row>
    <row r="345" spans="1:9" x14ac:dyDescent="0.25">
      <c r="A345" s="22"/>
      <c r="F345" s="23"/>
      <c r="G345" s="23"/>
      <c r="H345" s="14">
        <f>IF(F345="","",F345-N(G345))</f>
      </c>
      <c r="I345" s="24">
        <f>IF(A345="","",IF(YEAR(A345)&lt;&gt;Setup!$C$5,"",MONTH(A345)))</f>
      </c>
    </row>
    <row r="346" spans="1:9" x14ac:dyDescent="0.25">
      <c r="A346" s="22"/>
      <c r="F346" s="23"/>
      <c r="G346" s="23"/>
      <c r="H346" s="14">
        <f>IF(F346="","",F346-N(G346))</f>
      </c>
      <c r="I346" s="24">
        <f>IF(A346="","",IF(YEAR(A346)&lt;&gt;Setup!$C$5,"",MONTH(A346)))</f>
      </c>
    </row>
    <row r="347" spans="1:9" x14ac:dyDescent="0.25">
      <c r="A347" s="22"/>
      <c r="F347" s="23"/>
      <c r="G347" s="23"/>
      <c r="H347" s="14">
        <f>IF(F347="","",F347-N(G347))</f>
      </c>
      <c r="I347" s="24">
        <f>IF(A347="","",IF(YEAR(A347)&lt;&gt;Setup!$C$5,"",MONTH(A347)))</f>
      </c>
    </row>
    <row r="348" spans="1:9" x14ac:dyDescent="0.25">
      <c r="A348" s="22"/>
      <c r="F348" s="23"/>
      <c r="G348" s="23"/>
      <c r="H348" s="14">
        <f>IF(F348="","",F348-N(G348))</f>
      </c>
      <c r="I348" s="24">
        <f>IF(A348="","",IF(YEAR(A348)&lt;&gt;Setup!$C$5,"",MONTH(A348)))</f>
      </c>
    </row>
    <row r="349" spans="1:9" x14ac:dyDescent="0.25">
      <c r="A349" s="22"/>
      <c r="F349" s="23"/>
      <c r="G349" s="23"/>
      <c r="H349" s="14">
        <f>IF(F349="","",F349-N(G349))</f>
      </c>
      <c r="I349" s="24">
        <f>IF(A349="","",IF(YEAR(A349)&lt;&gt;Setup!$C$5,"",MONTH(A349)))</f>
      </c>
    </row>
    <row r="350" spans="1:9" x14ac:dyDescent="0.25">
      <c r="A350" s="22"/>
      <c r="F350" s="23"/>
      <c r="G350" s="23"/>
      <c r="H350" s="14">
        <f>IF(F350="","",F350-N(G350))</f>
      </c>
      <c r="I350" s="24">
        <f>IF(A350="","",IF(YEAR(A350)&lt;&gt;Setup!$C$5,"",MONTH(A350)))</f>
      </c>
    </row>
    <row r="351" spans="1:9" x14ac:dyDescent="0.25">
      <c r="A351" s="22"/>
      <c r="F351" s="23"/>
      <c r="G351" s="23"/>
      <c r="H351" s="14">
        <f>IF(F351="","",F351-N(G351))</f>
      </c>
      <c r="I351" s="24">
        <f>IF(A351="","",IF(YEAR(A351)&lt;&gt;Setup!$C$5,"",MONTH(A351)))</f>
      </c>
    </row>
    <row r="352" spans="1:9" x14ac:dyDescent="0.25">
      <c r="A352" s="22"/>
      <c r="F352" s="23"/>
      <c r="G352" s="23"/>
      <c r="H352" s="14">
        <f>IF(F352="","",F352-N(G352))</f>
      </c>
      <c r="I352" s="24">
        <f>IF(A352="","",IF(YEAR(A352)&lt;&gt;Setup!$C$5,"",MONTH(A352)))</f>
      </c>
    </row>
    <row r="353" spans="1:9" x14ac:dyDescent="0.25">
      <c r="A353" s="22"/>
      <c r="F353" s="23"/>
      <c r="G353" s="23"/>
      <c r="H353" s="14">
        <f>IF(F353="","",F353-N(G353))</f>
      </c>
      <c r="I353" s="24">
        <f>IF(A353="","",IF(YEAR(A353)&lt;&gt;Setup!$C$5,"",MONTH(A353)))</f>
      </c>
    </row>
    <row r="354" spans="1:9" x14ac:dyDescent="0.25">
      <c r="A354" s="22"/>
      <c r="F354" s="23"/>
      <c r="G354" s="23"/>
      <c r="H354" s="14">
        <f>IF(F354="","",F354-N(G354))</f>
      </c>
      <c r="I354" s="24">
        <f>IF(A354="","",IF(YEAR(A354)&lt;&gt;Setup!$C$5,"",MONTH(A354)))</f>
      </c>
    </row>
    <row r="355" spans="1:9" x14ac:dyDescent="0.25">
      <c r="A355" s="22"/>
      <c r="F355" s="23"/>
      <c r="G355" s="23"/>
      <c r="H355" s="14">
        <f>IF(F355="","",F355-N(G355))</f>
      </c>
      <c r="I355" s="24">
        <f>IF(A355="","",IF(YEAR(A355)&lt;&gt;Setup!$C$5,"",MONTH(A355)))</f>
      </c>
    </row>
    <row r="356" spans="1:9" x14ac:dyDescent="0.25">
      <c r="A356" s="22"/>
      <c r="F356" s="23"/>
      <c r="G356" s="23"/>
      <c r="H356" s="14">
        <f>IF(F356="","",F356-N(G356))</f>
      </c>
      <c r="I356" s="24">
        <f>IF(A356="","",IF(YEAR(A356)&lt;&gt;Setup!$C$5,"",MONTH(A356)))</f>
      </c>
    </row>
    <row r="357" spans="1:9" x14ac:dyDescent="0.25">
      <c r="A357" s="22"/>
      <c r="F357" s="23"/>
      <c r="G357" s="23"/>
      <c r="H357" s="14">
        <f>IF(F357="","",F357-N(G357))</f>
      </c>
      <c r="I357" s="24">
        <f>IF(A357="","",IF(YEAR(A357)&lt;&gt;Setup!$C$5,"",MONTH(A357)))</f>
      </c>
    </row>
    <row r="358" spans="1:9" x14ac:dyDescent="0.25">
      <c r="A358" s="22"/>
      <c r="F358" s="23"/>
      <c r="G358" s="23"/>
      <c r="H358" s="14">
        <f>IF(F358="","",F358-N(G358))</f>
      </c>
      <c r="I358" s="24">
        <f>IF(A358="","",IF(YEAR(A358)&lt;&gt;Setup!$C$5,"",MONTH(A358)))</f>
      </c>
    </row>
    <row r="359" spans="1:9" x14ac:dyDescent="0.25">
      <c r="A359" s="22"/>
      <c r="F359" s="23"/>
      <c r="G359" s="23"/>
      <c r="H359" s="14">
        <f>IF(F359="","",F359-N(G359))</f>
      </c>
      <c r="I359" s="24">
        <f>IF(A359="","",IF(YEAR(A359)&lt;&gt;Setup!$C$5,"",MONTH(A359)))</f>
      </c>
    </row>
    <row r="360" spans="1:9" x14ac:dyDescent="0.25">
      <c r="A360" s="22"/>
      <c r="F360" s="23"/>
      <c r="G360" s="23"/>
      <c r="H360" s="14">
        <f>IF(F360="","",F360-N(G360))</f>
      </c>
      <c r="I360" s="24">
        <f>IF(A360="","",IF(YEAR(A360)&lt;&gt;Setup!$C$5,"",MONTH(A360)))</f>
      </c>
    </row>
    <row r="361" spans="1:9" x14ac:dyDescent="0.25">
      <c r="A361" s="22"/>
      <c r="F361" s="23"/>
      <c r="G361" s="23"/>
      <c r="H361" s="14">
        <f>IF(F361="","",F361-N(G361))</f>
      </c>
      <c r="I361" s="24">
        <f>IF(A361="","",IF(YEAR(A361)&lt;&gt;Setup!$C$5,"",MONTH(A361)))</f>
      </c>
    </row>
    <row r="362" spans="1:9" x14ac:dyDescent="0.25">
      <c r="A362" s="22"/>
      <c r="F362" s="23"/>
      <c r="G362" s="23"/>
      <c r="H362" s="14">
        <f>IF(F362="","",F362-N(G362))</f>
      </c>
      <c r="I362" s="24">
        <f>IF(A362="","",IF(YEAR(A362)&lt;&gt;Setup!$C$5,"",MONTH(A362)))</f>
      </c>
    </row>
    <row r="363" spans="1:9" x14ac:dyDescent="0.25">
      <c r="A363" s="22"/>
      <c r="F363" s="23"/>
      <c r="G363" s="23"/>
      <c r="H363" s="14">
        <f>IF(F363="","",F363-N(G363))</f>
      </c>
      <c r="I363" s="24">
        <f>IF(A363="","",IF(YEAR(A363)&lt;&gt;Setup!$C$5,"",MONTH(A363)))</f>
      </c>
    </row>
    <row r="364" spans="1:9" x14ac:dyDescent="0.25">
      <c r="A364" s="22"/>
      <c r="F364" s="23"/>
      <c r="G364" s="23"/>
      <c r="H364" s="14">
        <f>IF(F364="","",F364-N(G364))</f>
      </c>
      <c r="I364" s="24">
        <f>IF(A364="","",IF(YEAR(A364)&lt;&gt;Setup!$C$5,"",MONTH(A364)))</f>
      </c>
    </row>
    <row r="365" spans="1:9" x14ac:dyDescent="0.25">
      <c r="A365" s="22"/>
      <c r="F365" s="23"/>
      <c r="G365" s="23"/>
      <c r="H365" s="14">
        <f>IF(F365="","",F365-N(G365))</f>
      </c>
      <c r="I365" s="24">
        <f>IF(A365="","",IF(YEAR(A365)&lt;&gt;Setup!$C$5,"",MONTH(A365)))</f>
      </c>
    </row>
    <row r="366" spans="1:9" x14ac:dyDescent="0.25">
      <c r="A366" s="22"/>
      <c r="F366" s="23"/>
      <c r="G366" s="23"/>
      <c r="H366" s="14">
        <f>IF(F366="","",F366-N(G366))</f>
      </c>
      <c r="I366" s="24">
        <f>IF(A366="","",IF(YEAR(A366)&lt;&gt;Setup!$C$5,"",MONTH(A366)))</f>
      </c>
    </row>
    <row r="367" spans="1:9" x14ac:dyDescent="0.25">
      <c r="A367" s="22"/>
      <c r="F367" s="23"/>
      <c r="G367" s="23"/>
      <c r="H367" s="14">
        <f>IF(F367="","",F367-N(G367))</f>
      </c>
      <c r="I367" s="24">
        <f>IF(A367="","",IF(YEAR(A367)&lt;&gt;Setup!$C$5,"",MONTH(A367)))</f>
      </c>
    </row>
    <row r="368" spans="1:9" x14ac:dyDescent="0.25">
      <c r="A368" s="22"/>
      <c r="F368" s="23"/>
      <c r="G368" s="23"/>
      <c r="H368" s="14">
        <f>IF(F368="","",F368-N(G368))</f>
      </c>
      <c r="I368" s="24">
        <f>IF(A368="","",IF(YEAR(A368)&lt;&gt;Setup!$C$5,"",MONTH(A368)))</f>
      </c>
    </row>
    <row r="369" spans="1:9" x14ac:dyDescent="0.25">
      <c r="A369" s="22"/>
      <c r="F369" s="23"/>
      <c r="G369" s="23"/>
      <c r="H369" s="14">
        <f>IF(F369="","",F369-N(G369))</f>
      </c>
      <c r="I369" s="24">
        <f>IF(A369="","",IF(YEAR(A369)&lt;&gt;Setup!$C$5,"",MONTH(A369)))</f>
      </c>
    </row>
    <row r="370" spans="1:9" x14ac:dyDescent="0.25">
      <c r="A370" s="22"/>
      <c r="F370" s="23"/>
      <c r="G370" s="23"/>
      <c r="H370" s="14">
        <f>IF(F370="","",F370-N(G370))</f>
      </c>
      <c r="I370" s="24">
        <f>IF(A370="","",IF(YEAR(A370)&lt;&gt;Setup!$C$5,"",MONTH(A370)))</f>
      </c>
    </row>
    <row r="371" spans="1:9" x14ac:dyDescent="0.25">
      <c r="A371" s="22"/>
      <c r="F371" s="23"/>
      <c r="G371" s="23"/>
      <c r="H371" s="14">
        <f>IF(F371="","",F371-N(G371))</f>
      </c>
      <c r="I371" s="24">
        <f>IF(A371="","",IF(YEAR(A371)&lt;&gt;Setup!$C$5,"",MONTH(A371)))</f>
      </c>
    </row>
    <row r="372" spans="1:9" x14ac:dyDescent="0.25">
      <c r="A372" s="22"/>
      <c r="F372" s="23"/>
      <c r="G372" s="23"/>
      <c r="H372" s="14">
        <f>IF(F372="","",F372-N(G372))</f>
      </c>
      <c r="I372" s="24">
        <f>IF(A372="","",IF(YEAR(A372)&lt;&gt;Setup!$C$5,"",MONTH(A372)))</f>
      </c>
    </row>
    <row r="373" spans="1:9" x14ac:dyDescent="0.25">
      <c r="A373" s="22"/>
      <c r="F373" s="23"/>
      <c r="G373" s="23"/>
      <c r="H373" s="14">
        <f>IF(F373="","",F373-N(G373))</f>
      </c>
      <c r="I373" s="24">
        <f>IF(A373="","",IF(YEAR(A373)&lt;&gt;Setup!$C$5,"",MONTH(A373)))</f>
      </c>
    </row>
    <row r="374" spans="1:9" x14ac:dyDescent="0.25">
      <c r="A374" s="22"/>
      <c r="F374" s="23"/>
      <c r="G374" s="23"/>
      <c r="H374" s="14">
        <f>IF(F374="","",F374-N(G374))</f>
      </c>
      <c r="I374" s="24">
        <f>IF(A374="","",IF(YEAR(A374)&lt;&gt;Setup!$C$5,"",MONTH(A374)))</f>
      </c>
    </row>
    <row r="375" spans="1:9" x14ac:dyDescent="0.25">
      <c r="A375" s="22"/>
      <c r="F375" s="23"/>
      <c r="G375" s="23"/>
      <c r="H375" s="14">
        <f>IF(F375="","",F375-N(G375))</f>
      </c>
      <c r="I375" s="24">
        <f>IF(A375="","",IF(YEAR(A375)&lt;&gt;Setup!$C$5,"",MONTH(A375)))</f>
      </c>
    </row>
    <row r="376" spans="1:9" x14ac:dyDescent="0.25">
      <c r="A376" s="22"/>
      <c r="F376" s="23"/>
      <c r="G376" s="23"/>
      <c r="H376" s="14">
        <f>IF(F376="","",F376-N(G376))</f>
      </c>
      <c r="I376" s="24">
        <f>IF(A376="","",IF(YEAR(A376)&lt;&gt;Setup!$C$5,"",MONTH(A376)))</f>
      </c>
    </row>
    <row r="377" spans="1:9" x14ac:dyDescent="0.25">
      <c r="A377" s="22"/>
      <c r="F377" s="23"/>
      <c r="G377" s="23"/>
      <c r="H377" s="14">
        <f>IF(F377="","",F377-N(G377))</f>
      </c>
      <c r="I377" s="24">
        <f>IF(A377="","",IF(YEAR(A377)&lt;&gt;Setup!$C$5,"",MONTH(A377)))</f>
      </c>
    </row>
    <row r="378" spans="1:9" x14ac:dyDescent="0.25">
      <c r="A378" s="22"/>
      <c r="F378" s="23"/>
      <c r="G378" s="23"/>
      <c r="H378" s="14">
        <f>IF(F378="","",F378-N(G378))</f>
      </c>
      <c r="I378" s="24">
        <f>IF(A378="","",IF(YEAR(A378)&lt;&gt;Setup!$C$5,"",MONTH(A378)))</f>
      </c>
    </row>
    <row r="379" spans="1:9" x14ac:dyDescent="0.25">
      <c r="A379" s="22"/>
      <c r="F379" s="23"/>
      <c r="G379" s="23"/>
      <c r="H379" s="14">
        <f>IF(F379="","",F379-N(G379))</f>
      </c>
      <c r="I379" s="24">
        <f>IF(A379="","",IF(YEAR(A379)&lt;&gt;Setup!$C$5,"",MONTH(A379)))</f>
      </c>
    </row>
    <row r="380" spans="1:9" x14ac:dyDescent="0.25">
      <c r="A380" s="22"/>
      <c r="F380" s="23"/>
      <c r="G380" s="23"/>
      <c r="H380" s="14">
        <f>IF(F380="","",F380-N(G380))</f>
      </c>
      <c r="I380" s="24">
        <f>IF(A380="","",IF(YEAR(A380)&lt;&gt;Setup!$C$5,"",MONTH(A380)))</f>
      </c>
    </row>
    <row r="381" spans="1:9" x14ac:dyDescent="0.25">
      <c r="A381" s="22"/>
      <c r="F381" s="23"/>
      <c r="G381" s="23"/>
      <c r="H381" s="14">
        <f>IF(F381="","",F381-N(G381))</f>
      </c>
      <c r="I381" s="24">
        <f>IF(A381="","",IF(YEAR(A381)&lt;&gt;Setup!$C$5,"",MONTH(A381)))</f>
      </c>
    </row>
    <row r="382" spans="1:9" x14ac:dyDescent="0.25">
      <c r="A382" s="22"/>
      <c r="F382" s="23"/>
      <c r="G382" s="23"/>
      <c r="H382" s="14">
        <f>IF(F382="","",F382-N(G382))</f>
      </c>
      <c r="I382" s="24">
        <f>IF(A382="","",IF(YEAR(A382)&lt;&gt;Setup!$C$5,"",MONTH(A382)))</f>
      </c>
    </row>
    <row r="383" spans="1:9" x14ac:dyDescent="0.25">
      <c r="A383" s="22"/>
      <c r="F383" s="23"/>
      <c r="G383" s="23"/>
      <c r="H383" s="14">
        <f>IF(F383="","",F383-N(G383))</f>
      </c>
      <c r="I383" s="24">
        <f>IF(A383="","",IF(YEAR(A383)&lt;&gt;Setup!$C$5,"",MONTH(A383)))</f>
      </c>
    </row>
    <row r="384" spans="1:9" x14ac:dyDescent="0.25">
      <c r="A384" s="22"/>
      <c r="F384" s="23"/>
      <c r="G384" s="23"/>
      <c r="H384" s="14">
        <f>IF(F384="","",F384-N(G384))</f>
      </c>
      <c r="I384" s="24">
        <f>IF(A384="","",IF(YEAR(A384)&lt;&gt;Setup!$C$5,"",MONTH(A384)))</f>
      </c>
    </row>
    <row r="385" spans="1:9" x14ac:dyDescent="0.25">
      <c r="A385" s="22"/>
      <c r="F385" s="23"/>
      <c r="G385" s="23"/>
      <c r="H385" s="14">
        <f>IF(F385="","",F385-N(G385))</f>
      </c>
      <c r="I385" s="24">
        <f>IF(A385="","",IF(YEAR(A385)&lt;&gt;Setup!$C$5,"",MONTH(A385)))</f>
      </c>
    </row>
    <row r="386" spans="1:9" x14ac:dyDescent="0.25">
      <c r="A386" s="22"/>
      <c r="F386" s="23"/>
      <c r="G386" s="23"/>
      <c r="H386" s="14">
        <f>IF(F386="","",F386-N(G386))</f>
      </c>
      <c r="I386" s="24">
        <f>IF(A386="","",IF(YEAR(A386)&lt;&gt;Setup!$C$5,"",MONTH(A386)))</f>
      </c>
    </row>
    <row r="387" spans="1:9" x14ac:dyDescent="0.25">
      <c r="A387" s="22"/>
      <c r="F387" s="23"/>
      <c r="G387" s="23"/>
      <c r="H387" s="14">
        <f>IF(F387="","",F387-N(G387))</f>
      </c>
      <c r="I387" s="24">
        <f>IF(A387="","",IF(YEAR(A387)&lt;&gt;Setup!$C$5,"",MONTH(A387)))</f>
      </c>
    </row>
    <row r="388" spans="1:9" x14ac:dyDescent="0.25">
      <c r="A388" s="22"/>
      <c r="F388" s="23"/>
      <c r="G388" s="23"/>
      <c r="H388" s="14">
        <f>IF(F388="","",F388-N(G388))</f>
      </c>
      <c r="I388" s="24">
        <f>IF(A388="","",IF(YEAR(A388)&lt;&gt;Setup!$C$5,"",MONTH(A388)))</f>
      </c>
    </row>
    <row r="389" spans="1:9" x14ac:dyDescent="0.25">
      <c r="A389" s="22"/>
      <c r="F389" s="23"/>
      <c r="G389" s="23"/>
      <c r="H389" s="14">
        <f>IF(F389="","",F389-N(G389))</f>
      </c>
      <c r="I389" s="24">
        <f>IF(A389="","",IF(YEAR(A389)&lt;&gt;Setup!$C$5,"",MONTH(A389)))</f>
      </c>
    </row>
    <row r="390" spans="1:9" x14ac:dyDescent="0.25">
      <c r="A390" s="22"/>
      <c r="F390" s="23"/>
      <c r="G390" s="23"/>
      <c r="H390" s="14">
        <f>IF(F390="","",F390-N(G390))</f>
      </c>
      <c r="I390" s="24">
        <f>IF(A390="","",IF(YEAR(A390)&lt;&gt;Setup!$C$5,"",MONTH(A390)))</f>
      </c>
    </row>
    <row r="391" spans="1:9" x14ac:dyDescent="0.25">
      <c r="A391" s="22"/>
      <c r="F391" s="23"/>
      <c r="G391" s="23"/>
      <c r="H391" s="14">
        <f>IF(F391="","",F391-N(G391))</f>
      </c>
      <c r="I391" s="24">
        <f>IF(A391="","",IF(YEAR(A391)&lt;&gt;Setup!$C$5,"",MONTH(A391)))</f>
      </c>
    </row>
    <row r="392" spans="1:9" x14ac:dyDescent="0.25">
      <c r="A392" s="22"/>
      <c r="F392" s="23"/>
      <c r="G392" s="23"/>
      <c r="H392" s="14">
        <f>IF(F392="","",F392-N(G392))</f>
      </c>
      <c r="I392" s="24">
        <f>IF(A392="","",IF(YEAR(A392)&lt;&gt;Setup!$C$5,"",MONTH(A392)))</f>
      </c>
    </row>
    <row r="393" spans="1:9" x14ac:dyDescent="0.25">
      <c r="A393" s="22"/>
      <c r="F393" s="23"/>
      <c r="G393" s="23"/>
      <c r="H393" s="14">
        <f>IF(F393="","",F393-N(G393))</f>
      </c>
      <c r="I393" s="24">
        <f>IF(A393="","",IF(YEAR(A393)&lt;&gt;Setup!$C$5,"",MONTH(A393)))</f>
      </c>
    </row>
    <row r="394" spans="1:9" x14ac:dyDescent="0.25">
      <c r="A394" s="22"/>
      <c r="F394" s="23"/>
      <c r="G394" s="23"/>
      <c r="H394" s="14">
        <f>IF(F394="","",F394-N(G394))</f>
      </c>
      <c r="I394" s="24">
        <f>IF(A394="","",IF(YEAR(A394)&lt;&gt;Setup!$C$5,"",MONTH(A394)))</f>
      </c>
    </row>
    <row r="395" spans="1:9" x14ac:dyDescent="0.25">
      <c r="A395" s="22"/>
      <c r="F395" s="23"/>
      <c r="G395" s="23"/>
      <c r="H395" s="14">
        <f>IF(F395="","",F395-N(G395))</f>
      </c>
      <c r="I395" s="24">
        <f>IF(A395="","",IF(YEAR(A395)&lt;&gt;Setup!$C$5,"",MONTH(A395)))</f>
      </c>
    </row>
    <row r="396" spans="1:9" x14ac:dyDescent="0.25">
      <c r="A396" s="22"/>
      <c r="F396" s="23"/>
      <c r="G396" s="23"/>
      <c r="H396" s="14">
        <f>IF(F396="","",F396-N(G396))</f>
      </c>
      <c r="I396" s="24">
        <f>IF(A396="","",IF(YEAR(A396)&lt;&gt;Setup!$C$5,"",MONTH(A396)))</f>
      </c>
    </row>
    <row r="397" spans="1:9" x14ac:dyDescent="0.25">
      <c r="A397" s="22"/>
      <c r="F397" s="23"/>
      <c r="G397" s="23"/>
      <c r="H397" s="14">
        <f>IF(F397="","",F397-N(G397))</f>
      </c>
      <c r="I397" s="24">
        <f>IF(A397="","",IF(YEAR(A397)&lt;&gt;Setup!$C$5,"",MONTH(A397)))</f>
      </c>
    </row>
    <row r="398" spans="1:9" x14ac:dyDescent="0.25">
      <c r="A398" s="22"/>
      <c r="F398" s="23"/>
      <c r="G398" s="23"/>
      <c r="H398" s="14">
        <f>IF(F398="","",F398-N(G398))</f>
      </c>
      <c r="I398" s="24">
        <f>IF(A398="","",IF(YEAR(A398)&lt;&gt;Setup!$C$5,"",MONTH(A398)))</f>
      </c>
    </row>
    <row r="399" spans="1:9" x14ac:dyDescent="0.25">
      <c r="A399" s="22"/>
      <c r="F399" s="23"/>
      <c r="G399" s="23"/>
      <c r="H399" s="14">
        <f>IF(F399="","",F399-N(G399))</f>
      </c>
      <c r="I399" s="24">
        <f>IF(A399="","",IF(YEAR(A399)&lt;&gt;Setup!$C$5,"",MONTH(A399)))</f>
      </c>
    </row>
    <row r="400" spans="1:9" x14ac:dyDescent="0.25">
      <c r="A400" s="22"/>
      <c r="F400" s="23"/>
      <c r="G400" s="23"/>
      <c r="H400" s="14">
        <f>IF(F400="","",F400-N(G400))</f>
      </c>
      <c r="I400" s="24">
        <f>IF(A400="","",IF(YEAR(A400)&lt;&gt;Setup!$C$5,"",MONTH(A400)))</f>
      </c>
    </row>
    <row r="401" spans="1:9" x14ac:dyDescent="0.25">
      <c r="A401" s="22"/>
      <c r="F401" s="23"/>
      <c r="G401" s="23"/>
      <c r="H401" s="14">
        <f>IF(F401="","",F401-N(G401))</f>
      </c>
      <c r="I401" s="24">
        <f>IF(A401="","",IF(YEAR(A401)&lt;&gt;Setup!$C$5,"",MONTH(A401)))</f>
      </c>
    </row>
    <row r="402" spans="1:9" x14ac:dyDescent="0.25">
      <c r="A402" s="22"/>
      <c r="F402" s="23"/>
      <c r="G402" s="23"/>
      <c r="H402" s="14">
        <f>IF(F402="","",F402-N(G402))</f>
      </c>
      <c r="I402" s="24">
        <f>IF(A402="","",IF(YEAR(A402)&lt;&gt;Setup!$C$5,"",MONTH(A402)))</f>
      </c>
    </row>
    <row r="403" spans="1:9" x14ac:dyDescent="0.25">
      <c r="A403" s="22"/>
      <c r="F403" s="23"/>
      <c r="G403" s="23"/>
      <c r="H403" s="14">
        <f>IF(F403="","",F403-N(G403))</f>
      </c>
      <c r="I403" s="24">
        <f>IF(A403="","",IF(YEAR(A403)&lt;&gt;Setup!$C$5,"",MONTH(A403)))</f>
      </c>
    </row>
    <row r="404" spans="1:9" x14ac:dyDescent="0.25">
      <c r="A404" s="22"/>
      <c r="F404" s="23"/>
      <c r="G404" s="23"/>
      <c r="H404" s="14">
        <f>IF(F404="","",F404-N(G404))</f>
      </c>
      <c r="I404" s="24">
        <f>IF(A404="","",IF(YEAR(A404)&lt;&gt;Setup!$C$5,"",MONTH(A404)))</f>
      </c>
    </row>
    <row r="405" spans="1:9" x14ac:dyDescent="0.25">
      <c r="A405" s="22"/>
      <c r="F405" s="23"/>
      <c r="G405" s="23"/>
      <c r="H405" s="14">
        <f>IF(F405="","",F405-N(G405))</f>
      </c>
      <c r="I405" s="24">
        <f>IF(A405="","",IF(YEAR(A405)&lt;&gt;Setup!$C$5,"",MONTH(A405)))</f>
      </c>
    </row>
    <row r="406" spans="1:9" x14ac:dyDescent="0.25">
      <c r="A406" s="22"/>
      <c r="F406" s="23"/>
      <c r="G406" s="23"/>
      <c r="H406" s="14">
        <f>IF(F406="","",F406-N(G406))</f>
      </c>
      <c r="I406" s="24">
        <f>IF(A406="","",IF(YEAR(A406)&lt;&gt;Setup!$C$5,"",MONTH(A406)))</f>
      </c>
    </row>
    <row r="407" spans="1:9" x14ac:dyDescent="0.25">
      <c r="A407" s="22"/>
      <c r="F407" s="23"/>
      <c r="G407" s="23"/>
      <c r="H407" s="14">
        <f>IF(F407="","",F407-N(G407))</f>
      </c>
      <c r="I407" s="24">
        <f>IF(A407="","",IF(YEAR(A407)&lt;&gt;Setup!$C$5,"",MONTH(A407)))</f>
      </c>
    </row>
    <row r="408" spans="1:9" x14ac:dyDescent="0.25">
      <c r="A408" s="22"/>
      <c r="F408" s="23"/>
      <c r="G408" s="23"/>
      <c r="H408" s="14">
        <f>IF(F408="","",F408-N(G408))</f>
      </c>
      <c r="I408" s="24">
        <f>IF(A408="","",IF(YEAR(A408)&lt;&gt;Setup!$C$5,"",MONTH(A408)))</f>
      </c>
    </row>
    <row r="409" spans="1:9" x14ac:dyDescent="0.25">
      <c r="A409" s="22"/>
      <c r="F409" s="23"/>
      <c r="G409" s="23"/>
      <c r="H409" s="14">
        <f>IF(F409="","",F409-N(G409))</f>
      </c>
      <c r="I409" s="24">
        <f>IF(A409="","",IF(YEAR(A409)&lt;&gt;Setup!$C$5,"",MONTH(A409)))</f>
      </c>
    </row>
    <row r="410" spans="1:9" x14ac:dyDescent="0.25">
      <c r="A410" s="22"/>
      <c r="F410" s="23"/>
      <c r="G410" s="23"/>
      <c r="H410" s="14">
        <f>IF(F410="","",F410-N(G410))</f>
      </c>
      <c r="I410" s="24">
        <f>IF(A410="","",IF(YEAR(A410)&lt;&gt;Setup!$C$5,"",MONTH(A410)))</f>
      </c>
    </row>
    <row r="411" spans="1:9" x14ac:dyDescent="0.25">
      <c r="A411" s="22"/>
      <c r="F411" s="23"/>
      <c r="G411" s="23"/>
      <c r="H411" s="14">
        <f>IF(F411="","",F411-N(G411))</f>
      </c>
      <c r="I411" s="24">
        <f>IF(A411="","",IF(YEAR(A411)&lt;&gt;Setup!$C$5,"",MONTH(A411)))</f>
      </c>
    </row>
    <row r="412" spans="1:9" x14ac:dyDescent="0.25">
      <c r="A412" s="22"/>
      <c r="F412" s="23"/>
      <c r="G412" s="23"/>
      <c r="H412" s="14">
        <f>IF(F412="","",F412-N(G412))</f>
      </c>
      <c r="I412" s="24">
        <f>IF(A412="","",IF(YEAR(A412)&lt;&gt;Setup!$C$5,"",MONTH(A412)))</f>
      </c>
    </row>
    <row r="413" spans="1:9" x14ac:dyDescent="0.25">
      <c r="A413" s="22"/>
      <c r="F413" s="23"/>
      <c r="G413" s="23"/>
      <c r="H413" s="14">
        <f>IF(F413="","",F413-N(G413))</f>
      </c>
      <c r="I413" s="24">
        <f>IF(A413="","",IF(YEAR(A413)&lt;&gt;Setup!$C$5,"",MONTH(A413)))</f>
      </c>
    </row>
    <row r="414" spans="1:9" x14ac:dyDescent="0.25">
      <c r="A414" s="22"/>
      <c r="F414" s="23"/>
      <c r="G414" s="23"/>
      <c r="H414" s="14">
        <f>IF(F414="","",F414-N(G414))</f>
      </c>
      <c r="I414" s="24">
        <f>IF(A414="","",IF(YEAR(A414)&lt;&gt;Setup!$C$5,"",MONTH(A414)))</f>
      </c>
    </row>
    <row r="415" spans="1:9" x14ac:dyDescent="0.25">
      <c r="A415" s="22"/>
      <c r="F415" s="23"/>
      <c r="G415" s="23"/>
      <c r="H415" s="14">
        <f>IF(F415="","",F415-N(G415))</f>
      </c>
      <c r="I415" s="24">
        <f>IF(A415="","",IF(YEAR(A415)&lt;&gt;Setup!$C$5,"",MONTH(A415)))</f>
      </c>
    </row>
    <row r="416" spans="1:9" x14ac:dyDescent="0.25">
      <c r="A416" s="22"/>
      <c r="F416" s="23"/>
      <c r="G416" s="23"/>
      <c r="H416" s="14">
        <f>IF(F416="","",F416-N(G416))</f>
      </c>
      <c r="I416" s="24">
        <f>IF(A416="","",IF(YEAR(A416)&lt;&gt;Setup!$C$5,"",MONTH(A416)))</f>
      </c>
    </row>
    <row r="417" spans="1:9" x14ac:dyDescent="0.25">
      <c r="A417" s="22"/>
      <c r="F417" s="23"/>
      <c r="G417" s="23"/>
      <c r="H417" s="14">
        <f>IF(F417="","",F417-N(G417))</f>
      </c>
      <c r="I417" s="24">
        <f>IF(A417="","",IF(YEAR(A417)&lt;&gt;Setup!$C$5,"",MONTH(A417)))</f>
      </c>
    </row>
    <row r="418" spans="1:9" x14ac:dyDescent="0.25">
      <c r="A418" s="22"/>
      <c r="F418" s="23"/>
      <c r="G418" s="23"/>
      <c r="H418" s="14">
        <f>IF(F418="","",F418-N(G418))</f>
      </c>
      <c r="I418" s="24">
        <f>IF(A418="","",IF(YEAR(A418)&lt;&gt;Setup!$C$5,"",MONTH(A418)))</f>
      </c>
    </row>
    <row r="419" spans="1:9" x14ac:dyDescent="0.25">
      <c r="A419" s="22"/>
      <c r="F419" s="23"/>
      <c r="G419" s="23"/>
      <c r="H419" s="14">
        <f>IF(F419="","",F419-N(G419))</f>
      </c>
      <c r="I419" s="24">
        <f>IF(A419="","",IF(YEAR(A419)&lt;&gt;Setup!$C$5,"",MONTH(A419)))</f>
      </c>
    </row>
    <row r="420" spans="1:9" x14ac:dyDescent="0.25">
      <c r="A420" s="22"/>
      <c r="F420" s="23"/>
      <c r="G420" s="23"/>
      <c r="H420" s="14">
        <f>IF(F420="","",F420-N(G420))</f>
      </c>
      <c r="I420" s="24">
        <f>IF(A420="","",IF(YEAR(A420)&lt;&gt;Setup!$C$5,"",MONTH(A420)))</f>
      </c>
    </row>
    <row r="421" spans="1:9" x14ac:dyDescent="0.25">
      <c r="A421" s="22"/>
      <c r="F421" s="23"/>
      <c r="G421" s="23"/>
      <c r="H421" s="14">
        <f>IF(F421="","",F421-N(G421))</f>
      </c>
      <c r="I421" s="24">
        <f>IF(A421="","",IF(YEAR(A421)&lt;&gt;Setup!$C$5,"",MONTH(A421)))</f>
      </c>
    </row>
    <row r="422" spans="1:9" x14ac:dyDescent="0.25">
      <c r="A422" s="22"/>
      <c r="F422" s="23"/>
      <c r="G422" s="23"/>
      <c r="H422" s="14">
        <f>IF(F422="","",F422-N(G422))</f>
      </c>
      <c r="I422" s="24">
        <f>IF(A422="","",IF(YEAR(A422)&lt;&gt;Setup!$C$5,"",MONTH(A422)))</f>
      </c>
    </row>
    <row r="423" spans="1:9" x14ac:dyDescent="0.25">
      <c r="A423" s="22"/>
      <c r="F423" s="23"/>
      <c r="G423" s="23"/>
      <c r="H423" s="14">
        <f>IF(F423="","",F423-N(G423))</f>
      </c>
      <c r="I423" s="24">
        <f>IF(A423="","",IF(YEAR(A423)&lt;&gt;Setup!$C$5,"",MONTH(A423)))</f>
      </c>
    </row>
    <row r="424" spans="1:9" x14ac:dyDescent="0.25">
      <c r="A424" s="22"/>
      <c r="F424" s="23"/>
      <c r="G424" s="23"/>
      <c r="H424" s="14">
        <f>IF(F424="","",F424-N(G424))</f>
      </c>
      <c r="I424" s="24">
        <f>IF(A424="","",IF(YEAR(A424)&lt;&gt;Setup!$C$5,"",MONTH(A424)))</f>
      </c>
    </row>
    <row r="425" spans="1:9" x14ac:dyDescent="0.25">
      <c r="A425" s="22"/>
      <c r="F425" s="23"/>
      <c r="G425" s="23"/>
      <c r="H425" s="14">
        <f>IF(F425="","",F425-N(G425))</f>
      </c>
      <c r="I425" s="24">
        <f>IF(A425="","",IF(YEAR(A425)&lt;&gt;Setup!$C$5,"",MONTH(A425)))</f>
      </c>
    </row>
    <row r="426" spans="1:9" x14ac:dyDescent="0.25">
      <c r="A426" s="22"/>
      <c r="F426" s="23"/>
      <c r="G426" s="23"/>
      <c r="H426" s="14">
        <f>IF(F426="","",F426-N(G426))</f>
      </c>
      <c r="I426" s="24">
        <f>IF(A426="","",IF(YEAR(A426)&lt;&gt;Setup!$C$5,"",MONTH(A426)))</f>
      </c>
    </row>
    <row r="427" spans="1:9" x14ac:dyDescent="0.25">
      <c r="A427" s="22"/>
      <c r="F427" s="23"/>
      <c r="G427" s="23"/>
      <c r="H427" s="14">
        <f>IF(F427="","",F427-N(G427))</f>
      </c>
      <c r="I427" s="24">
        <f>IF(A427="","",IF(YEAR(A427)&lt;&gt;Setup!$C$5,"",MONTH(A427)))</f>
      </c>
    </row>
    <row r="428" spans="1:9" x14ac:dyDescent="0.25">
      <c r="A428" s="22"/>
      <c r="F428" s="23"/>
      <c r="G428" s="23"/>
      <c r="H428" s="14">
        <f>IF(F428="","",F428-N(G428))</f>
      </c>
      <c r="I428" s="24">
        <f>IF(A428="","",IF(YEAR(A428)&lt;&gt;Setup!$C$5,"",MONTH(A428)))</f>
      </c>
    </row>
    <row r="429" spans="1:9" x14ac:dyDescent="0.25">
      <c r="A429" s="22"/>
      <c r="F429" s="23"/>
      <c r="G429" s="23"/>
      <c r="H429" s="14">
        <f>IF(F429="","",F429-N(G429))</f>
      </c>
      <c r="I429" s="24">
        <f>IF(A429="","",IF(YEAR(A429)&lt;&gt;Setup!$C$5,"",MONTH(A429)))</f>
      </c>
    </row>
    <row r="430" spans="1:9" x14ac:dyDescent="0.25">
      <c r="A430" s="22"/>
      <c r="F430" s="23"/>
      <c r="G430" s="23"/>
      <c r="H430" s="14">
        <f>IF(F430="","",F430-N(G430))</f>
      </c>
      <c r="I430" s="24">
        <f>IF(A430="","",IF(YEAR(A430)&lt;&gt;Setup!$C$5,"",MONTH(A430)))</f>
      </c>
    </row>
    <row r="431" spans="1:9" x14ac:dyDescent="0.25">
      <c r="A431" s="22"/>
      <c r="F431" s="23"/>
      <c r="G431" s="23"/>
      <c r="H431" s="14">
        <f>IF(F431="","",F431-N(G431))</f>
      </c>
      <c r="I431" s="24">
        <f>IF(A431="","",IF(YEAR(A431)&lt;&gt;Setup!$C$5,"",MONTH(A431)))</f>
      </c>
    </row>
    <row r="432" spans="1:9" x14ac:dyDescent="0.25">
      <c r="A432" s="22"/>
      <c r="F432" s="23"/>
      <c r="G432" s="23"/>
      <c r="H432" s="14">
        <f>IF(F432="","",F432-N(G432))</f>
      </c>
      <c r="I432" s="24">
        <f>IF(A432="","",IF(YEAR(A432)&lt;&gt;Setup!$C$5,"",MONTH(A432)))</f>
      </c>
    </row>
    <row r="433" spans="1:9" x14ac:dyDescent="0.25">
      <c r="A433" s="22"/>
      <c r="F433" s="23"/>
      <c r="G433" s="23"/>
      <c r="H433" s="14">
        <f>IF(F433="","",F433-N(G433))</f>
      </c>
      <c r="I433" s="24">
        <f>IF(A433="","",IF(YEAR(A433)&lt;&gt;Setup!$C$5,"",MONTH(A433)))</f>
      </c>
    </row>
    <row r="434" spans="1:9" x14ac:dyDescent="0.25">
      <c r="A434" s="22"/>
      <c r="F434" s="23"/>
      <c r="G434" s="23"/>
      <c r="H434" s="14">
        <f>IF(F434="","",F434-N(G434))</f>
      </c>
      <c r="I434" s="24">
        <f>IF(A434="","",IF(YEAR(A434)&lt;&gt;Setup!$C$5,"",MONTH(A434)))</f>
      </c>
    </row>
    <row r="435" spans="1:9" x14ac:dyDescent="0.25">
      <c r="A435" s="22"/>
      <c r="F435" s="23"/>
      <c r="G435" s="23"/>
      <c r="H435" s="14">
        <f>IF(F435="","",F435-N(G435))</f>
      </c>
      <c r="I435" s="24">
        <f>IF(A435="","",IF(YEAR(A435)&lt;&gt;Setup!$C$5,"",MONTH(A435)))</f>
      </c>
    </row>
    <row r="436" spans="1:9" x14ac:dyDescent="0.25">
      <c r="A436" s="22"/>
      <c r="F436" s="23"/>
      <c r="G436" s="23"/>
      <c r="H436" s="14">
        <f>IF(F436="","",F436-N(G436))</f>
      </c>
      <c r="I436" s="24">
        <f>IF(A436="","",IF(YEAR(A436)&lt;&gt;Setup!$C$5,"",MONTH(A436)))</f>
      </c>
    </row>
    <row r="437" spans="1:9" x14ac:dyDescent="0.25">
      <c r="A437" s="22"/>
      <c r="F437" s="23"/>
      <c r="G437" s="23"/>
      <c r="H437" s="14">
        <f>IF(F437="","",F437-N(G437))</f>
      </c>
      <c r="I437" s="24">
        <f>IF(A437="","",IF(YEAR(A437)&lt;&gt;Setup!$C$5,"",MONTH(A437)))</f>
      </c>
    </row>
    <row r="438" spans="1:9" x14ac:dyDescent="0.25">
      <c r="A438" s="22"/>
      <c r="F438" s="23"/>
      <c r="G438" s="23"/>
      <c r="H438" s="14">
        <f>IF(F438="","",F438-N(G438))</f>
      </c>
      <c r="I438" s="24">
        <f>IF(A438="","",IF(YEAR(A438)&lt;&gt;Setup!$C$5,"",MONTH(A438)))</f>
      </c>
    </row>
    <row r="439" spans="1:9" x14ac:dyDescent="0.25">
      <c r="A439" s="22"/>
      <c r="F439" s="23"/>
      <c r="G439" s="23"/>
      <c r="H439" s="14">
        <f>IF(F439="","",F439-N(G439))</f>
      </c>
      <c r="I439" s="24">
        <f>IF(A439="","",IF(YEAR(A439)&lt;&gt;Setup!$C$5,"",MONTH(A439)))</f>
      </c>
    </row>
    <row r="440" spans="1:9" x14ac:dyDescent="0.25">
      <c r="A440" s="22"/>
      <c r="F440" s="23"/>
      <c r="G440" s="23"/>
      <c r="H440" s="14">
        <f>IF(F440="","",F440-N(G440))</f>
      </c>
      <c r="I440" s="24">
        <f>IF(A440="","",IF(YEAR(A440)&lt;&gt;Setup!$C$5,"",MONTH(A440)))</f>
      </c>
    </row>
    <row r="441" spans="1:9" x14ac:dyDescent="0.25">
      <c r="A441" s="22"/>
      <c r="F441" s="23"/>
      <c r="G441" s="23"/>
      <c r="H441" s="14">
        <f>IF(F441="","",F441-N(G441))</f>
      </c>
      <c r="I441" s="24">
        <f>IF(A441="","",IF(YEAR(A441)&lt;&gt;Setup!$C$5,"",MONTH(A441)))</f>
      </c>
    </row>
    <row r="442" spans="1:9" x14ac:dyDescent="0.25">
      <c r="A442" s="22"/>
      <c r="F442" s="23"/>
      <c r="G442" s="23"/>
      <c r="H442" s="14">
        <f>IF(F442="","",F442-N(G442))</f>
      </c>
      <c r="I442" s="24">
        <f>IF(A442="","",IF(YEAR(A442)&lt;&gt;Setup!$C$5,"",MONTH(A442)))</f>
      </c>
    </row>
    <row r="443" spans="1:9" x14ac:dyDescent="0.25">
      <c r="A443" s="22"/>
      <c r="F443" s="23"/>
      <c r="G443" s="23"/>
      <c r="H443" s="14">
        <f>IF(F443="","",F443-N(G443))</f>
      </c>
      <c r="I443" s="24">
        <f>IF(A443="","",IF(YEAR(A443)&lt;&gt;Setup!$C$5,"",MONTH(A443)))</f>
      </c>
    </row>
    <row r="444" spans="1:9" x14ac:dyDescent="0.25">
      <c r="A444" s="22"/>
      <c r="F444" s="23"/>
      <c r="G444" s="23"/>
      <c r="H444" s="14">
        <f>IF(F444="","",F444-N(G444))</f>
      </c>
      <c r="I444" s="24">
        <f>IF(A444="","",IF(YEAR(A444)&lt;&gt;Setup!$C$5,"",MONTH(A444)))</f>
      </c>
    </row>
    <row r="445" spans="1:9" x14ac:dyDescent="0.25">
      <c r="A445" s="22"/>
      <c r="F445" s="23"/>
      <c r="G445" s="23"/>
      <c r="H445" s="14">
        <f>IF(F445="","",F445-N(G445))</f>
      </c>
      <c r="I445" s="24">
        <f>IF(A445="","",IF(YEAR(A445)&lt;&gt;Setup!$C$5,"",MONTH(A445)))</f>
      </c>
    </row>
    <row r="446" spans="1:9" x14ac:dyDescent="0.25">
      <c r="A446" s="22"/>
      <c r="F446" s="23"/>
      <c r="G446" s="23"/>
      <c r="H446" s="14">
        <f>IF(F446="","",F446-N(G446))</f>
      </c>
      <c r="I446" s="24">
        <f>IF(A446="","",IF(YEAR(A446)&lt;&gt;Setup!$C$5,"",MONTH(A446)))</f>
      </c>
    </row>
    <row r="447" spans="1:9" x14ac:dyDescent="0.25">
      <c r="A447" s="22"/>
      <c r="F447" s="23"/>
      <c r="G447" s="23"/>
      <c r="H447" s="14">
        <f>IF(F447="","",F447-N(G447))</f>
      </c>
      <c r="I447" s="24">
        <f>IF(A447="","",IF(YEAR(A447)&lt;&gt;Setup!$C$5,"",MONTH(A447)))</f>
      </c>
    </row>
    <row r="448" spans="1:9" x14ac:dyDescent="0.25">
      <c r="A448" s="22"/>
      <c r="F448" s="23"/>
      <c r="G448" s="23"/>
      <c r="H448" s="14">
        <f>IF(F448="","",F448-N(G448))</f>
      </c>
      <c r="I448" s="24">
        <f>IF(A448="","",IF(YEAR(A448)&lt;&gt;Setup!$C$5,"",MONTH(A448)))</f>
      </c>
    </row>
    <row r="449" spans="1:9" x14ac:dyDescent="0.25">
      <c r="A449" s="22"/>
      <c r="F449" s="23"/>
      <c r="G449" s="23"/>
      <c r="H449" s="14">
        <f>IF(F449="","",F449-N(G449))</f>
      </c>
      <c r="I449" s="24">
        <f>IF(A449="","",IF(YEAR(A449)&lt;&gt;Setup!$C$5,"",MONTH(A449)))</f>
      </c>
    </row>
    <row r="450" spans="1:9" x14ac:dyDescent="0.25">
      <c r="A450" s="22"/>
      <c r="F450" s="23"/>
      <c r="G450" s="23"/>
      <c r="H450" s="14">
        <f>IF(F450="","",F450-N(G450))</f>
      </c>
      <c r="I450" s="24">
        <f>IF(A450="","",IF(YEAR(A450)&lt;&gt;Setup!$C$5,"",MONTH(A450)))</f>
      </c>
    </row>
    <row r="451" spans="1:9" x14ac:dyDescent="0.25">
      <c r="A451" s="22"/>
      <c r="F451" s="23"/>
      <c r="G451" s="23"/>
      <c r="H451" s="14">
        <f>IF(F451="","",F451-N(G451))</f>
      </c>
      <c r="I451" s="24">
        <f>IF(A451="","",IF(YEAR(A451)&lt;&gt;Setup!$C$5,"",MONTH(A451)))</f>
      </c>
    </row>
    <row r="452" spans="1:9" x14ac:dyDescent="0.25">
      <c r="A452" s="22"/>
      <c r="F452" s="23"/>
      <c r="G452" s="23"/>
      <c r="H452" s="14">
        <f>IF(F452="","",F452-N(G452))</f>
      </c>
      <c r="I452" s="24">
        <f>IF(A452="","",IF(YEAR(A452)&lt;&gt;Setup!$C$5,"",MONTH(A452)))</f>
      </c>
    </row>
    <row r="453" spans="1:9" x14ac:dyDescent="0.25">
      <c r="A453" s="22"/>
      <c r="F453" s="23"/>
      <c r="G453" s="23"/>
      <c r="H453" s="14">
        <f>IF(F453="","",F453-N(G453))</f>
      </c>
      <c r="I453" s="24">
        <f>IF(A453="","",IF(YEAR(A453)&lt;&gt;Setup!$C$5,"",MONTH(A453)))</f>
      </c>
    </row>
    <row r="454" spans="1:9" x14ac:dyDescent="0.25">
      <c r="A454" s="22"/>
      <c r="F454" s="23"/>
      <c r="G454" s="23"/>
      <c r="H454" s="14">
        <f>IF(F454="","",F454-N(G454))</f>
      </c>
      <c r="I454" s="24">
        <f>IF(A454="","",IF(YEAR(A454)&lt;&gt;Setup!$C$5,"",MONTH(A454)))</f>
      </c>
    </row>
    <row r="455" spans="1:9" x14ac:dyDescent="0.25">
      <c r="A455" s="22"/>
      <c r="F455" s="23"/>
      <c r="G455" s="23"/>
      <c r="H455" s="14">
        <f>IF(F455="","",F455-N(G455))</f>
      </c>
      <c r="I455" s="24">
        <f>IF(A455="","",IF(YEAR(A455)&lt;&gt;Setup!$C$5,"",MONTH(A455)))</f>
      </c>
    </row>
    <row r="456" spans="1:9" x14ac:dyDescent="0.25">
      <c r="A456" s="22"/>
      <c r="F456" s="23"/>
      <c r="G456" s="23"/>
      <c r="H456" s="14">
        <f>IF(F456="","",F456-N(G456))</f>
      </c>
      <c r="I456" s="24">
        <f>IF(A456="","",IF(YEAR(A456)&lt;&gt;Setup!$C$5,"",MONTH(A456)))</f>
      </c>
    </row>
    <row r="457" spans="1:9" x14ac:dyDescent="0.25">
      <c r="A457" s="22"/>
      <c r="F457" s="23"/>
      <c r="G457" s="23"/>
      <c r="H457" s="14">
        <f>IF(F457="","",F457-N(G457))</f>
      </c>
      <c r="I457" s="24">
        <f>IF(A457="","",IF(YEAR(A457)&lt;&gt;Setup!$C$5,"",MONTH(A457)))</f>
      </c>
    </row>
    <row r="458" spans="1:9" x14ac:dyDescent="0.25">
      <c r="A458" s="22"/>
      <c r="F458" s="23"/>
      <c r="G458" s="23"/>
      <c r="H458" s="14">
        <f>IF(F458="","",F458-N(G458))</f>
      </c>
      <c r="I458" s="24">
        <f>IF(A458="","",IF(YEAR(A458)&lt;&gt;Setup!$C$5,"",MONTH(A458)))</f>
      </c>
    </row>
    <row r="459" spans="1:9" x14ac:dyDescent="0.25">
      <c r="A459" s="22"/>
      <c r="F459" s="23"/>
      <c r="G459" s="23"/>
      <c r="H459" s="14">
        <f>IF(F459="","",F459-N(G459))</f>
      </c>
      <c r="I459" s="24">
        <f>IF(A459="","",IF(YEAR(A459)&lt;&gt;Setup!$C$5,"",MONTH(A459)))</f>
      </c>
    </row>
    <row r="460" spans="1:9" x14ac:dyDescent="0.25">
      <c r="A460" s="22"/>
      <c r="F460" s="23"/>
      <c r="G460" s="23"/>
      <c r="H460" s="14">
        <f>IF(F460="","",F460-N(G460))</f>
      </c>
      <c r="I460" s="24">
        <f>IF(A460="","",IF(YEAR(A460)&lt;&gt;Setup!$C$5,"",MONTH(A460)))</f>
      </c>
    </row>
    <row r="461" spans="1:9" x14ac:dyDescent="0.25">
      <c r="A461" s="22"/>
      <c r="F461" s="23"/>
      <c r="G461" s="23"/>
      <c r="H461" s="14">
        <f>IF(F461="","",F461-N(G461))</f>
      </c>
      <c r="I461" s="24">
        <f>IF(A461="","",IF(YEAR(A461)&lt;&gt;Setup!$C$5,"",MONTH(A461)))</f>
      </c>
    </row>
    <row r="462" spans="1:9" x14ac:dyDescent="0.25">
      <c r="A462" s="22"/>
      <c r="F462" s="23"/>
      <c r="G462" s="23"/>
      <c r="H462" s="14">
        <f>IF(F462="","",F462-N(G462))</f>
      </c>
      <c r="I462" s="24">
        <f>IF(A462="","",IF(YEAR(A462)&lt;&gt;Setup!$C$5,"",MONTH(A462)))</f>
      </c>
    </row>
    <row r="463" spans="1:9" x14ac:dyDescent="0.25">
      <c r="A463" s="22"/>
      <c r="F463" s="23"/>
      <c r="G463" s="23"/>
      <c r="H463" s="14">
        <f>IF(F463="","",F463-N(G463))</f>
      </c>
      <c r="I463" s="24">
        <f>IF(A463="","",IF(YEAR(A463)&lt;&gt;Setup!$C$5,"",MONTH(A463)))</f>
      </c>
    </row>
    <row r="464" spans="1:9" x14ac:dyDescent="0.25">
      <c r="A464" s="22"/>
      <c r="F464" s="23"/>
      <c r="G464" s="23"/>
      <c r="H464" s="14">
        <f>IF(F464="","",F464-N(G464))</f>
      </c>
      <c r="I464" s="24">
        <f>IF(A464="","",IF(YEAR(A464)&lt;&gt;Setup!$C$5,"",MONTH(A464)))</f>
      </c>
    </row>
    <row r="465" spans="1:9" x14ac:dyDescent="0.25">
      <c r="A465" s="22"/>
      <c r="F465" s="23"/>
      <c r="G465" s="23"/>
      <c r="H465" s="14">
        <f>IF(F465="","",F465-N(G465))</f>
      </c>
      <c r="I465" s="24">
        <f>IF(A465="","",IF(YEAR(A465)&lt;&gt;Setup!$C$5,"",MONTH(A465)))</f>
      </c>
    </row>
    <row r="466" spans="1:9" x14ac:dyDescent="0.25">
      <c r="A466" s="22"/>
      <c r="F466" s="23"/>
      <c r="G466" s="23"/>
      <c r="H466" s="14">
        <f>IF(F466="","",F466-N(G466))</f>
      </c>
      <c r="I466" s="24">
        <f>IF(A466="","",IF(YEAR(A466)&lt;&gt;Setup!$C$5,"",MONTH(A466)))</f>
      </c>
    </row>
    <row r="467" spans="1:9" x14ac:dyDescent="0.25">
      <c r="A467" s="22"/>
      <c r="F467" s="23"/>
      <c r="G467" s="23"/>
      <c r="H467" s="14">
        <f>IF(F467="","",F467-N(G467))</f>
      </c>
      <c r="I467" s="24">
        <f>IF(A467="","",IF(YEAR(A467)&lt;&gt;Setup!$C$5,"",MONTH(A467)))</f>
      </c>
    </row>
    <row r="468" spans="1:9" x14ac:dyDescent="0.25">
      <c r="A468" s="22"/>
      <c r="F468" s="23"/>
      <c r="G468" s="23"/>
      <c r="H468" s="14">
        <f>IF(F468="","",F468-N(G468))</f>
      </c>
      <c r="I468" s="24">
        <f>IF(A468="","",IF(YEAR(A468)&lt;&gt;Setup!$C$5,"",MONTH(A468)))</f>
      </c>
    </row>
    <row r="469" spans="1:9" x14ac:dyDescent="0.25">
      <c r="A469" s="22"/>
      <c r="F469" s="23"/>
      <c r="G469" s="23"/>
      <c r="H469" s="14">
        <f>IF(F469="","",F469-N(G469))</f>
      </c>
      <c r="I469" s="24">
        <f>IF(A469="","",IF(YEAR(A469)&lt;&gt;Setup!$C$5,"",MONTH(A469)))</f>
      </c>
    </row>
    <row r="470" spans="1:9" x14ac:dyDescent="0.25">
      <c r="A470" s="22"/>
      <c r="F470" s="23"/>
      <c r="G470" s="23"/>
      <c r="H470" s="14">
        <f>IF(F470="","",F470-N(G470))</f>
      </c>
      <c r="I470" s="24">
        <f>IF(A470="","",IF(YEAR(A470)&lt;&gt;Setup!$C$5,"",MONTH(A470)))</f>
      </c>
    </row>
    <row r="471" spans="1:9" x14ac:dyDescent="0.25">
      <c r="A471" s="22"/>
      <c r="F471" s="23"/>
      <c r="G471" s="23"/>
      <c r="H471" s="14">
        <f>IF(F471="","",F471-N(G471))</f>
      </c>
      <c r="I471" s="24">
        <f>IF(A471="","",IF(YEAR(A471)&lt;&gt;Setup!$C$5,"",MONTH(A471)))</f>
      </c>
    </row>
    <row r="472" spans="1:9" x14ac:dyDescent="0.25">
      <c r="A472" s="22"/>
      <c r="F472" s="23"/>
      <c r="G472" s="23"/>
      <c r="H472" s="14">
        <f>IF(F472="","",F472-N(G472))</f>
      </c>
      <c r="I472" s="24">
        <f>IF(A472="","",IF(YEAR(A472)&lt;&gt;Setup!$C$5,"",MONTH(A472)))</f>
      </c>
    </row>
    <row r="473" spans="1:9" x14ac:dyDescent="0.25">
      <c r="A473" s="22"/>
      <c r="F473" s="23"/>
      <c r="G473" s="23"/>
      <c r="H473" s="14">
        <f>IF(F473="","",F473-N(G473))</f>
      </c>
      <c r="I473" s="24">
        <f>IF(A473="","",IF(YEAR(A473)&lt;&gt;Setup!$C$5,"",MONTH(A473)))</f>
      </c>
    </row>
    <row r="474" spans="1:9" x14ac:dyDescent="0.25">
      <c r="A474" s="22"/>
      <c r="F474" s="23"/>
      <c r="G474" s="23"/>
      <c r="H474" s="14">
        <f>IF(F474="","",F474-N(G474))</f>
      </c>
      <c r="I474" s="24">
        <f>IF(A474="","",IF(YEAR(A474)&lt;&gt;Setup!$C$5,"",MONTH(A474)))</f>
      </c>
    </row>
    <row r="475" spans="1:9" x14ac:dyDescent="0.25">
      <c r="A475" s="22"/>
      <c r="F475" s="23"/>
      <c r="G475" s="23"/>
      <c r="H475" s="14">
        <f>IF(F475="","",F475-N(G475))</f>
      </c>
      <c r="I475" s="24">
        <f>IF(A475="","",IF(YEAR(A475)&lt;&gt;Setup!$C$5,"",MONTH(A475)))</f>
      </c>
    </row>
    <row r="476" spans="1:9" x14ac:dyDescent="0.25">
      <c r="A476" s="22"/>
      <c r="F476" s="23"/>
      <c r="G476" s="23"/>
      <c r="H476" s="14">
        <f>IF(F476="","",F476-N(G476))</f>
      </c>
      <c r="I476" s="24">
        <f>IF(A476="","",IF(YEAR(A476)&lt;&gt;Setup!$C$5,"",MONTH(A476)))</f>
      </c>
    </row>
    <row r="477" spans="1:9" x14ac:dyDescent="0.25">
      <c r="A477" s="22"/>
      <c r="F477" s="23"/>
      <c r="G477" s="23"/>
      <c r="H477" s="14">
        <f>IF(F477="","",F477-N(G477))</f>
      </c>
      <c r="I477" s="24">
        <f>IF(A477="","",IF(YEAR(A477)&lt;&gt;Setup!$C$5,"",MONTH(A477)))</f>
      </c>
    </row>
    <row r="478" spans="1:9" x14ac:dyDescent="0.25">
      <c r="A478" s="22"/>
      <c r="F478" s="23"/>
      <c r="G478" s="23"/>
      <c r="H478" s="14">
        <f>IF(F478="","",F478-N(G478))</f>
      </c>
      <c r="I478" s="24">
        <f>IF(A478="","",IF(YEAR(A478)&lt;&gt;Setup!$C$5,"",MONTH(A478)))</f>
      </c>
    </row>
    <row r="479" spans="1:9" x14ac:dyDescent="0.25">
      <c r="A479" s="22"/>
      <c r="F479" s="23"/>
      <c r="G479" s="23"/>
      <c r="H479" s="14">
        <f>IF(F479="","",F479-N(G479))</f>
      </c>
      <c r="I479" s="24">
        <f>IF(A479="","",IF(YEAR(A479)&lt;&gt;Setup!$C$5,"",MONTH(A479)))</f>
      </c>
    </row>
    <row r="480" spans="1:9" x14ac:dyDescent="0.25">
      <c r="A480" s="22"/>
      <c r="F480" s="23"/>
      <c r="G480" s="23"/>
      <c r="H480" s="14">
        <f>IF(F480="","",F480-N(G480))</f>
      </c>
      <c r="I480" s="24">
        <f>IF(A480="","",IF(YEAR(A480)&lt;&gt;Setup!$C$5,"",MONTH(A480)))</f>
      </c>
    </row>
    <row r="481" spans="1:9" x14ac:dyDescent="0.25">
      <c r="A481" s="22"/>
      <c r="F481" s="23"/>
      <c r="G481" s="23"/>
      <c r="H481" s="14">
        <f>IF(F481="","",F481-N(G481))</f>
      </c>
      <c r="I481" s="24">
        <f>IF(A481="","",IF(YEAR(A481)&lt;&gt;Setup!$C$5,"",MONTH(A481)))</f>
      </c>
    </row>
    <row r="482" spans="1:9" x14ac:dyDescent="0.25">
      <c r="A482" s="22"/>
      <c r="F482" s="23"/>
      <c r="G482" s="23"/>
      <c r="H482" s="14">
        <f>IF(F482="","",F482-N(G482))</f>
      </c>
      <c r="I482" s="24">
        <f>IF(A482="","",IF(YEAR(A482)&lt;&gt;Setup!$C$5,"",MONTH(A482)))</f>
      </c>
    </row>
    <row r="483" spans="1:9" x14ac:dyDescent="0.25">
      <c r="A483" s="22"/>
      <c r="F483" s="23"/>
      <c r="G483" s="23"/>
      <c r="H483" s="14">
        <f>IF(F483="","",F483-N(G483))</f>
      </c>
      <c r="I483" s="24">
        <f>IF(A483="","",IF(YEAR(A483)&lt;&gt;Setup!$C$5,"",MONTH(A483)))</f>
      </c>
    </row>
    <row r="484" spans="1:9" x14ac:dyDescent="0.25">
      <c r="A484" s="22"/>
      <c r="F484" s="23"/>
      <c r="G484" s="23"/>
      <c r="H484" s="14">
        <f>IF(F484="","",F484-N(G484))</f>
      </c>
      <c r="I484" s="24">
        <f>IF(A484="","",IF(YEAR(A484)&lt;&gt;Setup!$C$5,"",MONTH(A484)))</f>
      </c>
    </row>
    <row r="485" spans="1:9" x14ac:dyDescent="0.25">
      <c r="A485" s="22"/>
      <c r="F485" s="23"/>
      <c r="G485" s="23"/>
      <c r="H485" s="14">
        <f>IF(F485="","",F485-N(G485))</f>
      </c>
      <c r="I485" s="24">
        <f>IF(A485="","",IF(YEAR(A485)&lt;&gt;Setup!$C$5,"",MONTH(A485)))</f>
      </c>
    </row>
    <row r="486" spans="1:9" x14ac:dyDescent="0.25">
      <c r="A486" s="22"/>
      <c r="F486" s="23"/>
      <c r="G486" s="23"/>
      <c r="H486" s="14">
        <f>IF(F486="","",F486-N(G486))</f>
      </c>
      <c r="I486" s="24">
        <f>IF(A486="","",IF(YEAR(A486)&lt;&gt;Setup!$C$5,"",MONTH(A486)))</f>
      </c>
    </row>
    <row r="487" spans="1:9" x14ac:dyDescent="0.25">
      <c r="A487" s="22"/>
      <c r="F487" s="23"/>
      <c r="G487" s="23"/>
      <c r="H487" s="14">
        <f>IF(F487="","",F487-N(G487))</f>
      </c>
      <c r="I487" s="24">
        <f>IF(A487="","",IF(YEAR(A487)&lt;&gt;Setup!$C$5,"",MONTH(A487)))</f>
      </c>
    </row>
    <row r="488" spans="1:9" x14ac:dyDescent="0.25">
      <c r="A488" s="22"/>
      <c r="F488" s="23"/>
      <c r="G488" s="23"/>
      <c r="H488" s="14">
        <f>IF(F488="","",F488-N(G488))</f>
      </c>
      <c r="I488" s="24">
        <f>IF(A488="","",IF(YEAR(A488)&lt;&gt;Setup!$C$5,"",MONTH(A488)))</f>
      </c>
    </row>
    <row r="489" spans="1:9" x14ac:dyDescent="0.25">
      <c r="A489" s="22"/>
      <c r="F489" s="23"/>
      <c r="G489" s="23"/>
      <c r="H489" s="14">
        <f>IF(F489="","",F489-N(G489))</f>
      </c>
      <c r="I489" s="24">
        <f>IF(A489="","",IF(YEAR(A489)&lt;&gt;Setup!$C$5,"",MONTH(A489)))</f>
      </c>
    </row>
    <row r="490" spans="1:9" x14ac:dyDescent="0.25">
      <c r="A490" s="22"/>
      <c r="F490" s="23"/>
      <c r="G490" s="23"/>
      <c r="H490" s="14">
        <f>IF(F490="","",F490-N(G490))</f>
      </c>
      <c r="I490" s="24">
        <f>IF(A490="","",IF(YEAR(A490)&lt;&gt;Setup!$C$5,"",MONTH(A490)))</f>
      </c>
    </row>
    <row r="491" spans="1:9" x14ac:dyDescent="0.25">
      <c r="A491" s="22"/>
      <c r="F491" s="23"/>
      <c r="G491" s="23"/>
      <c r="H491" s="14">
        <f>IF(F491="","",F491-N(G491))</f>
      </c>
      <c r="I491" s="24">
        <f>IF(A491="","",IF(YEAR(A491)&lt;&gt;Setup!$C$5,"",MONTH(A491)))</f>
      </c>
    </row>
    <row r="492" spans="1:9" x14ac:dyDescent="0.25">
      <c r="A492" s="22"/>
      <c r="F492" s="23"/>
      <c r="G492" s="23"/>
      <c r="H492" s="14">
        <f>IF(F492="","",F492-N(G492))</f>
      </c>
      <c r="I492" s="24">
        <f>IF(A492="","",IF(YEAR(A492)&lt;&gt;Setup!$C$5,"",MONTH(A492)))</f>
      </c>
    </row>
    <row r="493" spans="1:9" x14ac:dyDescent="0.25">
      <c r="A493" s="22"/>
      <c r="F493" s="23"/>
      <c r="G493" s="23"/>
      <c r="H493" s="14">
        <f>IF(F493="","",F493-N(G493))</f>
      </c>
      <c r="I493" s="24">
        <f>IF(A493="","",IF(YEAR(A493)&lt;&gt;Setup!$C$5,"",MONTH(A493)))</f>
      </c>
    </row>
    <row r="494" spans="1:9" x14ac:dyDescent="0.25">
      <c r="A494" s="22"/>
      <c r="F494" s="23"/>
      <c r="G494" s="23"/>
      <c r="H494" s="14">
        <f>IF(F494="","",F494-N(G494))</f>
      </c>
      <c r="I494" s="24">
        <f>IF(A494="","",IF(YEAR(A494)&lt;&gt;Setup!$C$5,"",MONTH(A494)))</f>
      </c>
    </row>
    <row r="495" spans="1:9" x14ac:dyDescent="0.25">
      <c r="A495" s="22"/>
      <c r="F495" s="23"/>
      <c r="G495" s="23"/>
      <c r="H495" s="14">
        <f>IF(F495="","",F495-N(G495))</f>
      </c>
      <c r="I495" s="24">
        <f>IF(A495="","",IF(YEAR(A495)&lt;&gt;Setup!$C$5,"",MONTH(A495)))</f>
      </c>
    </row>
    <row r="496" spans="1:9" x14ac:dyDescent="0.25">
      <c r="A496" s="22"/>
      <c r="F496" s="23"/>
      <c r="G496" s="23"/>
      <c r="H496" s="14">
        <f>IF(F496="","",F496-N(G496))</f>
      </c>
      <c r="I496" s="24">
        <f>IF(A496="","",IF(YEAR(A496)&lt;&gt;Setup!$C$5,"",MONTH(A496)))</f>
      </c>
    </row>
    <row r="497" spans="1:9" x14ac:dyDescent="0.25">
      <c r="A497" s="22"/>
      <c r="F497" s="23"/>
      <c r="G497" s="23"/>
      <c r="H497" s="14">
        <f>IF(F497="","",F497-N(G497))</f>
      </c>
      <c r="I497" s="24">
        <f>IF(A497="","",IF(YEAR(A497)&lt;&gt;Setup!$C$5,"",MONTH(A497)))</f>
      </c>
    </row>
    <row r="498" spans="1:9" x14ac:dyDescent="0.25">
      <c r="A498" s="22"/>
      <c r="F498" s="23"/>
      <c r="G498" s="23"/>
      <c r="H498" s="14">
        <f>IF(F498="","",F498-N(G498))</f>
      </c>
      <c r="I498" s="24">
        <f>IF(A498="","",IF(YEAR(A498)&lt;&gt;Setup!$C$5,"",MONTH(A498)))</f>
      </c>
    </row>
    <row r="499" spans="1:9" x14ac:dyDescent="0.25">
      <c r="A499" s="22"/>
      <c r="F499" s="23"/>
      <c r="G499" s="23"/>
      <c r="H499" s="14">
        <f>IF(F499="","",F499-N(G499))</f>
      </c>
      <c r="I499" s="24">
        <f>IF(A499="","",IF(YEAR(A499)&lt;&gt;Setup!$C$5,"",MONTH(A499)))</f>
      </c>
    </row>
    <row r="500" spans="1:9" x14ac:dyDescent="0.25">
      <c r="A500" s="22"/>
      <c r="F500" s="23"/>
      <c r="G500" s="23"/>
      <c r="H500" s="14">
        <f>IF(F500="","",F500-N(G500))</f>
      </c>
      <c r="I500" s="24">
        <f>IF(A500="","",IF(YEAR(A500)&lt;&gt;Setup!$C$5,"",MONTH(A500)))</f>
      </c>
    </row>
    <row r="501" spans="1:9" x14ac:dyDescent="0.25">
      <c r="A501" s="22"/>
      <c r="F501" s="23"/>
      <c r="G501" s="23"/>
      <c r="H501" s="14">
        <f>IF(F501="","",F501-N(G501))</f>
      </c>
      <c r="I501" s="24">
        <f>IF(A501="","",IF(YEAR(A501)&lt;&gt;Setup!$C$5,"",MONTH(A501)))</f>
      </c>
    </row>
    <row r="502" spans="1:9" x14ac:dyDescent="0.25">
      <c r="A502" s="22"/>
      <c r="F502" s="23"/>
      <c r="G502" s="23"/>
      <c r="H502" s="14">
        <f>IF(F502="","",F502-N(G502))</f>
      </c>
      <c r="I502" s="24">
        <f>IF(A502="","",IF(YEAR(A502)&lt;&gt;Setup!$C$5,"",MONTH(A502)))</f>
      </c>
    </row>
    <row r="503" spans="1:9" x14ac:dyDescent="0.25">
      <c r="A503" s="22"/>
      <c r="F503" s="23"/>
      <c r="G503" s="23"/>
      <c r="H503" s="14">
        <f>IF(F503="","",F503-N(G503))</f>
      </c>
      <c r="I503" s="24">
        <f>IF(A503="","",IF(YEAR(A503)&lt;&gt;Setup!$C$5,"",MONTH(A503)))</f>
      </c>
    </row>
    <row r="504" spans="1:9" x14ac:dyDescent="0.25">
      <c r="A504" s="22"/>
      <c r="F504" s="23"/>
      <c r="G504" s="23"/>
      <c r="H504" s="14">
        <f>IF(F504="","",F504-N(G504))</f>
      </c>
      <c r="I504" s="24">
        <f>IF(A504="","",IF(YEAR(A504)&lt;&gt;Setup!$C$5,"",MONTH(A504)))</f>
      </c>
    </row>
    <row r="505" spans="1:9" x14ac:dyDescent="0.25">
      <c r="A505" s="22"/>
      <c r="F505" s="23"/>
      <c r="G505" s="23"/>
      <c r="H505" s="14">
        <f>IF(F505="","",F505-N(G505))</f>
      </c>
      <c r="I505" s="24">
        <f>IF(A505="","",IF(YEAR(A505)&lt;&gt;Setup!$C$5,"",MONTH(A505)))</f>
      </c>
    </row>
    <row r="506" spans="1:9" x14ac:dyDescent="0.25">
      <c r="A506" s="22"/>
      <c r="F506" s="23"/>
      <c r="G506" s="23"/>
      <c r="H506" s="14">
        <f>IF(F506="","",F506-N(G506))</f>
      </c>
      <c r="I506" s="24">
        <f>IF(A506="","",IF(YEAR(A506)&lt;&gt;Setup!$C$5,"",MONTH(A506)))</f>
      </c>
    </row>
    <row r="507" spans="1:9" x14ac:dyDescent="0.25">
      <c r="A507" s="22"/>
      <c r="F507" s="23"/>
      <c r="G507" s="23"/>
      <c r="H507" s="14">
        <f>IF(F507="","",F507-N(G507))</f>
      </c>
      <c r="I507" s="24">
        <f>IF(A507="","",IF(YEAR(A507)&lt;&gt;Setup!$C$5,"",MONTH(A507)))</f>
      </c>
    </row>
    <row r="508" spans="1:9" x14ac:dyDescent="0.25">
      <c r="A508" s="22"/>
      <c r="F508" s="23"/>
      <c r="G508" s="23"/>
      <c r="H508" s="14">
        <f>IF(F508="","",F508-N(G508))</f>
      </c>
      <c r="I508" s="24">
        <f>IF(A508="","",IF(YEAR(A508)&lt;&gt;Setup!$C$5,"",MONTH(A508)))</f>
      </c>
    </row>
    <row r="509" spans="1:9" x14ac:dyDescent="0.25">
      <c r="A509" s="22"/>
      <c r="F509" s="23"/>
      <c r="G509" s="23"/>
      <c r="H509" s="14">
        <f>IF(F509="","",F509-N(G509))</f>
      </c>
      <c r="I509" s="24">
        <f>IF(A509="","",IF(YEAR(A509)&lt;&gt;Setup!$C$5,"",MONTH(A509)))</f>
      </c>
    </row>
    <row r="510" spans="1:9" x14ac:dyDescent="0.25">
      <c r="A510" s="22"/>
      <c r="F510" s="23"/>
      <c r="G510" s="23"/>
      <c r="H510" s="14">
        <f>IF(F510="","",F510-N(G510))</f>
      </c>
      <c r="I510" s="24">
        <f>IF(A510="","",IF(YEAR(A510)&lt;&gt;Setup!$C$5,"",MONTH(A510)))</f>
      </c>
    </row>
    <row r="511" spans="1:9" x14ac:dyDescent="0.25">
      <c r="A511" s="22"/>
      <c r="F511" s="23"/>
      <c r="G511" s="23"/>
      <c r="H511" s="14">
        <f>IF(F511="","",F511-N(G511))</f>
      </c>
      <c r="I511" s="24">
        <f>IF(A511="","",IF(YEAR(A511)&lt;&gt;Setup!$C$5,"",MONTH(A511)))</f>
      </c>
    </row>
    <row r="512" spans="1:9" x14ac:dyDescent="0.25">
      <c r="A512" s="22"/>
      <c r="F512" s="23"/>
      <c r="G512" s="23"/>
      <c r="H512" s="14">
        <f>IF(F512="","",F512-N(G512))</f>
      </c>
      <c r="I512" s="24">
        <f>IF(A512="","",IF(YEAR(A512)&lt;&gt;Setup!$C$5,"",MONTH(A512)))</f>
      </c>
    </row>
    <row r="513" spans="1:9" x14ac:dyDescent="0.25">
      <c r="A513" s="22"/>
      <c r="F513" s="23"/>
      <c r="G513" s="23"/>
      <c r="H513" s="14">
        <f>IF(F513="","",F513-N(G513))</f>
      </c>
      <c r="I513" s="24">
        <f>IF(A513="","",IF(YEAR(A513)&lt;&gt;Setup!$C$5,"",MONTH(A513)))</f>
      </c>
    </row>
    <row r="514" spans="1:9" x14ac:dyDescent="0.25">
      <c r="A514" s="22"/>
      <c r="F514" s="23"/>
      <c r="G514" s="23"/>
      <c r="H514" s="14">
        <f>IF(F514="","",F514-N(G514))</f>
      </c>
      <c r="I514" s="24">
        <f>IF(A514="","",IF(YEAR(A514)&lt;&gt;Setup!$C$5,"",MONTH(A514)))</f>
      </c>
    </row>
    <row r="515" spans="1:9" x14ac:dyDescent="0.25">
      <c r="A515" s="22"/>
      <c r="F515" s="23"/>
      <c r="G515" s="23"/>
      <c r="H515" s="14">
        <f>IF(F515="","",F515-N(G515))</f>
      </c>
      <c r="I515" s="24">
        <f>IF(A515="","",IF(YEAR(A515)&lt;&gt;Setup!$C$5,"",MONTH(A515)))</f>
      </c>
    </row>
    <row r="516" spans="1:9" x14ac:dyDescent="0.25">
      <c r="A516" s="22"/>
      <c r="F516" s="23"/>
      <c r="G516" s="23"/>
      <c r="H516" s="14">
        <f>IF(F516="","",F516-N(G516))</f>
      </c>
      <c r="I516" s="24">
        <f>IF(A516="","",IF(YEAR(A516)&lt;&gt;Setup!$C$5,"",MONTH(A516)))</f>
      </c>
    </row>
    <row r="517" spans="1:9" x14ac:dyDescent="0.25">
      <c r="A517" s="22"/>
      <c r="F517" s="23"/>
      <c r="G517" s="23"/>
      <c r="H517" s="14">
        <f>IF(F517="","",F517-N(G517))</f>
      </c>
      <c r="I517" s="24">
        <f>IF(A517="","",IF(YEAR(A517)&lt;&gt;Setup!$C$5,"",MONTH(A517)))</f>
      </c>
    </row>
    <row r="518" spans="1:9" x14ac:dyDescent="0.25">
      <c r="A518" s="22"/>
      <c r="F518" s="23"/>
      <c r="G518" s="23"/>
      <c r="H518" s="14">
        <f>IF(F518="","",F518-N(G518))</f>
      </c>
      <c r="I518" s="24">
        <f>IF(A518="","",IF(YEAR(A518)&lt;&gt;Setup!$C$5,"",MONTH(A518)))</f>
      </c>
    </row>
    <row r="519" spans="1:9" x14ac:dyDescent="0.25">
      <c r="A519" s="22"/>
      <c r="F519" s="23"/>
      <c r="G519" s="23"/>
      <c r="H519" s="14">
        <f>IF(F519="","",F519-N(G519))</f>
      </c>
      <c r="I519" s="24">
        <f>IF(A519="","",IF(YEAR(A519)&lt;&gt;Setup!$C$5,"",MONTH(A519)))</f>
      </c>
    </row>
    <row r="520" spans="1:9" x14ac:dyDescent="0.25">
      <c r="A520" s="22"/>
      <c r="F520" s="23"/>
      <c r="G520" s="23"/>
      <c r="H520" s="14">
        <f>IF(F520="","",F520-N(G520))</f>
      </c>
      <c r="I520" s="24">
        <f>IF(A520="","",IF(YEAR(A520)&lt;&gt;Setup!$C$5,"",MONTH(A520)))</f>
      </c>
    </row>
    <row r="521" spans="1:9" x14ac:dyDescent="0.25">
      <c r="A521" s="22"/>
      <c r="F521" s="23"/>
      <c r="G521" s="23"/>
      <c r="H521" s="14">
        <f>IF(F521="","",F521-N(G521))</f>
      </c>
      <c r="I521" s="24">
        <f>IF(A521="","",IF(YEAR(A521)&lt;&gt;Setup!$C$5,"",MONTH(A521)))</f>
      </c>
    </row>
    <row r="522" spans="1:9" x14ac:dyDescent="0.25">
      <c r="A522" s="22"/>
      <c r="F522" s="23"/>
      <c r="G522" s="23"/>
      <c r="H522" s="14">
        <f>IF(F522="","",F522-N(G522))</f>
      </c>
      <c r="I522" s="24">
        <f>IF(A522="","",IF(YEAR(A522)&lt;&gt;Setup!$C$5,"",MONTH(A522)))</f>
      </c>
    </row>
    <row r="523" spans="1:9" x14ac:dyDescent="0.25">
      <c r="A523" s="22"/>
      <c r="F523" s="23"/>
      <c r="G523" s="23"/>
      <c r="H523" s="14">
        <f>IF(F523="","",F523-N(G523))</f>
      </c>
      <c r="I523" s="24">
        <f>IF(A523="","",IF(YEAR(A523)&lt;&gt;Setup!$C$5,"",MONTH(A523)))</f>
      </c>
    </row>
    <row r="524" spans="1:9" x14ac:dyDescent="0.25">
      <c r="A524" s="22"/>
      <c r="F524" s="23"/>
      <c r="G524" s="23"/>
      <c r="H524" s="14">
        <f>IF(F524="","",F524-N(G524))</f>
      </c>
      <c r="I524" s="24">
        <f>IF(A524="","",IF(YEAR(A524)&lt;&gt;Setup!$C$5,"",MONTH(A524)))</f>
      </c>
    </row>
    <row r="525" spans="1:9" x14ac:dyDescent="0.25">
      <c r="A525" s="22"/>
      <c r="F525" s="23"/>
      <c r="G525" s="23"/>
      <c r="H525" s="14">
        <f>IF(F525="","",F525-N(G525))</f>
      </c>
      <c r="I525" s="24">
        <f>IF(A525="","",IF(YEAR(A525)&lt;&gt;Setup!$C$5,"",MONTH(A525)))</f>
      </c>
    </row>
    <row r="526" spans="1:9" x14ac:dyDescent="0.25">
      <c r="A526" s="22"/>
      <c r="F526" s="23"/>
      <c r="G526" s="23"/>
      <c r="H526" s="14">
        <f>IF(F526="","",F526-N(G526))</f>
      </c>
      <c r="I526" s="24">
        <f>IF(A526="","",IF(YEAR(A526)&lt;&gt;Setup!$C$5,"",MONTH(A526)))</f>
      </c>
    </row>
    <row r="527" spans="1:9" x14ac:dyDescent="0.25">
      <c r="A527" s="22"/>
      <c r="F527" s="23"/>
      <c r="G527" s="23"/>
      <c r="H527" s="14">
        <f>IF(F527="","",F527-N(G527))</f>
      </c>
      <c r="I527" s="24">
        <f>IF(A527="","",IF(YEAR(A527)&lt;&gt;Setup!$C$5,"",MONTH(A527)))</f>
      </c>
    </row>
    <row r="528" spans="1:9" x14ac:dyDescent="0.25">
      <c r="A528" s="22"/>
      <c r="F528" s="23"/>
      <c r="G528" s="23"/>
      <c r="H528" s="14">
        <f>IF(F528="","",F528-N(G528))</f>
      </c>
      <c r="I528" s="24">
        <f>IF(A528="","",IF(YEAR(A528)&lt;&gt;Setup!$C$5,"",MONTH(A528)))</f>
      </c>
    </row>
    <row r="529" spans="1:9" x14ac:dyDescent="0.25">
      <c r="A529" s="22"/>
      <c r="F529" s="23"/>
      <c r="G529" s="23"/>
      <c r="H529" s="14">
        <f>IF(F529="","",F529-N(G529))</f>
      </c>
      <c r="I529" s="24">
        <f>IF(A529="","",IF(YEAR(A529)&lt;&gt;Setup!$C$5,"",MONTH(A529)))</f>
      </c>
    </row>
    <row r="530" spans="1:9" x14ac:dyDescent="0.25">
      <c r="A530" s="22"/>
      <c r="F530" s="23"/>
      <c r="G530" s="23"/>
      <c r="H530" s="14">
        <f>IF(F530="","",F530-N(G530))</f>
      </c>
      <c r="I530" s="24">
        <f>IF(A530="","",IF(YEAR(A530)&lt;&gt;Setup!$C$5,"",MONTH(A530)))</f>
      </c>
    </row>
    <row r="531" spans="1:9" x14ac:dyDescent="0.25">
      <c r="A531" s="22"/>
      <c r="F531" s="23"/>
      <c r="G531" s="23"/>
      <c r="H531" s="14">
        <f>IF(F531="","",F531-N(G531))</f>
      </c>
      <c r="I531" s="24">
        <f>IF(A531="","",IF(YEAR(A531)&lt;&gt;Setup!$C$5,"",MONTH(A531)))</f>
      </c>
    </row>
    <row r="532" spans="1:9" x14ac:dyDescent="0.25">
      <c r="A532" s="22"/>
      <c r="F532" s="23"/>
      <c r="G532" s="23"/>
      <c r="H532" s="14">
        <f>IF(F532="","",F532-N(G532))</f>
      </c>
      <c r="I532" s="24">
        <f>IF(A532="","",IF(YEAR(A532)&lt;&gt;Setup!$C$5,"",MONTH(A532)))</f>
      </c>
    </row>
    <row r="533" spans="1:9" x14ac:dyDescent="0.25">
      <c r="A533" s="22"/>
      <c r="F533" s="23"/>
      <c r="G533" s="23"/>
      <c r="H533" s="14">
        <f>IF(F533="","",F533-N(G533))</f>
      </c>
      <c r="I533" s="24">
        <f>IF(A533="","",IF(YEAR(A533)&lt;&gt;Setup!$C$5,"",MONTH(A533)))</f>
      </c>
    </row>
    <row r="534" spans="1:9" x14ac:dyDescent="0.25">
      <c r="A534" s="22"/>
      <c r="F534" s="23"/>
      <c r="G534" s="23"/>
      <c r="H534" s="14">
        <f>IF(F534="","",F534-N(G534))</f>
      </c>
      <c r="I534" s="24">
        <f>IF(A534="","",IF(YEAR(A534)&lt;&gt;Setup!$C$5,"",MONTH(A534)))</f>
      </c>
    </row>
    <row r="535" spans="1:9" x14ac:dyDescent="0.25">
      <c r="A535" s="22"/>
      <c r="F535" s="23"/>
      <c r="G535" s="23"/>
      <c r="H535" s="14">
        <f>IF(F535="","",F535-N(G535))</f>
      </c>
      <c r="I535" s="24">
        <f>IF(A535="","",IF(YEAR(A535)&lt;&gt;Setup!$C$5,"",MONTH(A535)))</f>
      </c>
    </row>
    <row r="536" spans="1:9" x14ac:dyDescent="0.25">
      <c r="A536" s="22"/>
      <c r="F536" s="23"/>
      <c r="G536" s="23"/>
      <c r="H536" s="14">
        <f>IF(F536="","",F536-N(G536))</f>
      </c>
      <c r="I536" s="24">
        <f>IF(A536="","",IF(YEAR(A536)&lt;&gt;Setup!$C$5,"",MONTH(A536)))</f>
      </c>
    </row>
    <row r="537" spans="1:9" x14ac:dyDescent="0.25">
      <c r="A537" s="22"/>
      <c r="F537" s="23"/>
      <c r="G537" s="23"/>
      <c r="H537" s="14">
        <f>IF(F537="","",F537-N(G537))</f>
      </c>
      <c r="I537" s="24">
        <f>IF(A537="","",IF(YEAR(A537)&lt;&gt;Setup!$C$5,"",MONTH(A537)))</f>
      </c>
    </row>
    <row r="538" spans="1:9" x14ac:dyDescent="0.25">
      <c r="A538" s="22"/>
      <c r="F538" s="23"/>
      <c r="G538" s="23"/>
      <c r="H538" s="14">
        <f>IF(F538="","",F538-N(G538))</f>
      </c>
      <c r="I538" s="24">
        <f>IF(A538="","",IF(YEAR(A538)&lt;&gt;Setup!$C$5,"",MONTH(A538)))</f>
      </c>
    </row>
    <row r="539" spans="1:9" x14ac:dyDescent="0.25">
      <c r="A539" s="22"/>
      <c r="F539" s="23"/>
      <c r="G539" s="23"/>
      <c r="H539" s="14">
        <f>IF(F539="","",F539-N(G539))</f>
      </c>
      <c r="I539" s="24">
        <f>IF(A539="","",IF(YEAR(A539)&lt;&gt;Setup!$C$5,"",MONTH(A539)))</f>
      </c>
    </row>
    <row r="540" spans="1:9" x14ac:dyDescent="0.25">
      <c r="A540" s="22"/>
      <c r="F540" s="23"/>
      <c r="G540" s="23"/>
      <c r="H540" s="14">
        <f>IF(F540="","",F540-N(G540))</f>
      </c>
      <c r="I540" s="24">
        <f>IF(A540="","",IF(YEAR(A540)&lt;&gt;Setup!$C$5,"",MONTH(A540)))</f>
      </c>
    </row>
    <row r="541" spans="1:9" x14ac:dyDescent="0.25">
      <c r="A541" s="22"/>
      <c r="F541" s="23"/>
      <c r="G541" s="23"/>
      <c r="H541" s="14">
        <f>IF(F541="","",F541-N(G541))</f>
      </c>
      <c r="I541" s="24">
        <f>IF(A541="","",IF(YEAR(A541)&lt;&gt;Setup!$C$5,"",MONTH(A541)))</f>
      </c>
    </row>
    <row r="542" spans="1:9" x14ac:dyDescent="0.25">
      <c r="A542" s="22"/>
      <c r="F542" s="23"/>
      <c r="G542" s="23"/>
      <c r="H542" s="14">
        <f>IF(F542="","",F542-N(G542))</f>
      </c>
      <c r="I542" s="24">
        <f>IF(A542="","",IF(YEAR(A542)&lt;&gt;Setup!$C$5,"",MONTH(A542)))</f>
      </c>
    </row>
    <row r="543" spans="1:9" x14ac:dyDescent="0.25">
      <c r="A543" s="22"/>
      <c r="F543" s="23"/>
      <c r="G543" s="23"/>
      <c r="H543" s="14">
        <f>IF(F543="","",F543-N(G543))</f>
      </c>
      <c r="I543" s="24">
        <f>IF(A543="","",IF(YEAR(A543)&lt;&gt;Setup!$C$5,"",MONTH(A543)))</f>
      </c>
    </row>
    <row r="544" spans="1:9" x14ac:dyDescent="0.25">
      <c r="A544" s="22"/>
      <c r="F544" s="23"/>
      <c r="G544" s="23"/>
      <c r="H544" s="14">
        <f>IF(F544="","",F544-N(G544))</f>
      </c>
      <c r="I544" s="24">
        <f>IF(A544="","",IF(YEAR(A544)&lt;&gt;Setup!$C$5,"",MONTH(A544)))</f>
      </c>
    </row>
    <row r="545" spans="1:9" x14ac:dyDescent="0.25">
      <c r="A545" s="22"/>
      <c r="F545" s="23"/>
      <c r="G545" s="23"/>
      <c r="H545" s="14">
        <f>IF(F545="","",F545-N(G545))</f>
      </c>
      <c r="I545" s="24">
        <f>IF(A545="","",IF(YEAR(A545)&lt;&gt;Setup!$C$5,"",MONTH(A545)))</f>
      </c>
    </row>
    <row r="546" spans="1:9" x14ac:dyDescent="0.25">
      <c r="A546" s="22"/>
      <c r="F546" s="23"/>
      <c r="G546" s="23"/>
      <c r="H546" s="14">
        <f>IF(F546="","",F546-N(G546))</f>
      </c>
      <c r="I546" s="24">
        <f>IF(A546="","",IF(YEAR(A546)&lt;&gt;Setup!$C$5,"",MONTH(A546)))</f>
      </c>
    </row>
    <row r="547" spans="1:9" x14ac:dyDescent="0.25">
      <c r="A547" s="22"/>
      <c r="F547" s="23"/>
      <c r="G547" s="23"/>
      <c r="H547" s="14">
        <f>IF(F547="","",F547-N(G547))</f>
      </c>
      <c r="I547" s="24">
        <f>IF(A547="","",IF(YEAR(A547)&lt;&gt;Setup!$C$5,"",MONTH(A547)))</f>
      </c>
    </row>
    <row r="548" spans="1:9" x14ac:dyDescent="0.25">
      <c r="A548" s="22"/>
      <c r="F548" s="23"/>
      <c r="G548" s="23"/>
      <c r="H548" s="14">
        <f>IF(F548="","",F548-N(G548))</f>
      </c>
      <c r="I548" s="24">
        <f>IF(A548="","",IF(YEAR(A548)&lt;&gt;Setup!$C$5,"",MONTH(A548)))</f>
      </c>
    </row>
    <row r="549" spans="1:9" x14ac:dyDescent="0.25">
      <c r="A549" s="22"/>
      <c r="F549" s="23"/>
      <c r="G549" s="23"/>
      <c r="H549" s="14">
        <f>IF(F549="","",F549-N(G549))</f>
      </c>
      <c r="I549" s="24">
        <f>IF(A549="","",IF(YEAR(A549)&lt;&gt;Setup!$C$5,"",MONTH(A549)))</f>
      </c>
    </row>
    <row r="550" spans="1:9" x14ac:dyDescent="0.25">
      <c r="A550" s="22"/>
      <c r="F550" s="23"/>
      <c r="G550" s="23"/>
      <c r="H550" s="14">
        <f>IF(F550="","",F550-N(G550))</f>
      </c>
      <c r="I550" s="24">
        <f>IF(A550="","",IF(YEAR(A550)&lt;&gt;Setup!$C$5,"",MONTH(A550)))</f>
      </c>
    </row>
    <row r="551" spans="1:9" x14ac:dyDescent="0.25">
      <c r="A551" s="22"/>
      <c r="F551" s="23"/>
      <c r="G551" s="23"/>
      <c r="H551" s="14">
        <f>IF(F551="","",F551-N(G551))</f>
      </c>
      <c r="I551" s="24">
        <f>IF(A551="","",IF(YEAR(A551)&lt;&gt;Setup!$C$5,"",MONTH(A551)))</f>
      </c>
    </row>
    <row r="552" spans="1:9" x14ac:dyDescent="0.25">
      <c r="A552" s="22"/>
      <c r="F552" s="23"/>
      <c r="G552" s="23"/>
      <c r="H552" s="14">
        <f>IF(F552="","",F552-N(G552))</f>
      </c>
      <c r="I552" s="24">
        <f>IF(A552="","",IF(YEAR(A552)&lt;&gt;Setup!$C$5,"",MONTH(A552)))</f>
      </c>
    </row>
    <row r="553" spans="1:9" x14ac:dyDescent="0.25">
      <c r="A553" s="22"/>
      <c r="F553" s="23"/>
      <c r="G553" s="23"/>
      <c r="H553" s="14">
        <f>IF(F553="","",F553-N(G553))</f>
      </c>
      <c r="I553" s="24">
        <f>IF(A553="","",IF(YEAR(A553)&lt;&gt;Setup!$C$5,"",MONTH(A553)))</f>
      </c>
    </row>
    <row r="554" spans="1:9" x14ac:dyDescent="0.25">
      <c r="A554" s="22"/>
      <c r="F554" s="23"/>
      <c r="G554" s="23"/>
      <c r="H554" s="14">
        <f>IF(F554="","",F554-N(G554))</f>
      </c>
      <c r="I554" s="24">
        <f>IF(A554="","",IF(YEAR(A554)&lt;&gt;Setup!$C$5,"",MONTH(A554)))</f>
      </c>
    </row>
    <row r="555" spans="1:9" x14ac:dyDescent="0.25">
      <c r="A555" s="22"/>
      <c r="F555" s="23"/>
      <c r="G555" s="23"/>
      <c r="H555" s="14">
        <f>IF(F555="","",F555-N(G555))</f>
      </c>
      <c r="I555" s="24">
        <f>IF(A555="","",IF(YEAR(A555)&lt;&gt;Setup!$C$5,"",MONTH(A555)))</f>
      </c>
    </row>
    <row r="556" spans="1:9" x14ac:dyDescent="0.25">
      <c r="A556" s="22"/>
      <c r="F556" s="23"/>
      <c r="G556" s="23"/>
      <c r="H556" s="14">
        <f>IF(F556="","",F556-N(G556))</f>
      </c>
      <c r="I556" s="24">
        <f>IF(A556="","",IF(YEAR(A556)&lt;&gt;Setup!$C$5,"",MONTH(A556)))</f>
      </c>
    </row>
    <row r="557" spans="1:9" x14ac:dyDescent="0.25">
      <c r="A557" s="22"/>
      <c r="F557" s="23"/>
      <c r="G557" s="23"/>
      <c r="H557" s="14">
        <f>IF(F557="","",F557-N(G557))</f>
      </c>
      <c r="I557" s="24">
        <f>IF(A557="","",IF(YEAR(A557)&lt;&gt;Setup!$C$5,"",MONTH(A557)))</f>
      </c>
    </row>
    <row r="558" spans="1:9" x14ac:dyDescent="0.25">
      <c r="A558" s="22"/>
      <c r="F558" s="23"/>
      <c r="G558" s="23"/>
      <c r="H558" s="14">
        <f>IF(F558="","",F558-N(G558))</f>
      </c>
      <c r="I558" s="24">
        <f>IF(A558="","",IF(YEAR(A558)&lt;&gt;Setup!$C$5,"",MONTH(A558)))</f>
      </c>
    </row>
    <row r="559" spans="1:9" x14ac:dyDescent="0.25">
      <c r="A559" s="22"/>
      <c r="F559" s="23"/>
      <c r="G559" s="23"/>
      <c r="H559" s="14">
        <f>IF(F559="","",F559-N(G559))</f>
      </c>
      <c r="I559" s="24">
        <f>IF(A559="","",IF(YEAR(A559)&lt;&gt;Setup!$C$5,"",MONTH(A559)))</f>
      </c>
    </row>
    <row r="560" spans="1:9" x14ac:dyDescent="0.25">
      <c r="A560" s="22"/>
      <c r="F560" s="23"/>
      <c r="G560" s="23"/>
      <c r="H560" s="14">
        <f>IF(F560="","",F560-N(G560))</f>
      </c>
      <c r="I560" s="24">
        <f>IF(A560="","",IF(YEAR(A560)&lt;&gt;Setup!$C$5,"",MONTH(A560)))</f>
      </c>
    </row>
    <row r="561" spans="1:9" x14ac:dyDescent="0.25">
      <c r="A561" s="22"/>
      <c r="F561" s="23"/>
      <c r="G561" s="23"/>
      <c r="H561" s="14">
        <f>IF(F561="","",F561-N(G561))</f>
      </c>
      <c r="I561" s="24">
        <f>IF(A561="","",IF(YEAR(A561)&lt;&gt;Setup!$C$5,"",MONTH(A561)))</f>
      </c>
    </row>
    <row r="562" spans="1:9" x14ac:dyDescent="0.25">
      <c r="A562" s="22"/>
      <c r="F562" s="23"/>
      <c r="G562" s="23"/>
      <c r="H562" s="14">
        <f>IF(F562="","",F562-N(G562))</f>
      </c>
      <c r="I562" s="24">
        <f>IF(A562="","",IF(YEAR(A562)&lt;&gt;Setup!$C$5,"",MONTH(A562)))</f>
      </c>
    </row>
    <row r="563" spans="1:9" x14ac:dyDescent="0.25">
      <c r="A563" s="22"/>
      <c r="F563" s="23"/>
      <c r="G563" s="23"/>
      <c r="H563" s="14">
        <f>IF(F563="","",F563-N(G563))</f>
      </c>
      <c r="I563" s="24">
        <f>IF(A563="","",IF(YEAR(A563)&lt;&gt;Setup!$C$5,"",MONTH(A563)))</f>
      </c>
    </row>
    <row r="564" spans="1:9" x14ac:dyDescent="0.25">
      <c r="A564" s="22"/>
      <c r="F564" s="23"/>
      <c r="G564" s="23"/>
      <c r="H564" s="14">
        <f>IF(F564="","",F564-N(G564))</f>
      </c>
      <c r="I564" s="24">
        <f>IF(A564="","",IF(YEAR(A564)&lt;&gt;Setup!$C$5,"",MONTH(A564)))</f>
      </c>
    </row>
    <row r="565" spans="1:9" x14ac:dyDescent="0.25">
      <c r="A565" s="22"/>
      <c r="F565" s="23"/>
      <c r="G565" s="23"/>
      <c r="H565" s="14">
        <f>IF(F565="","",F565-N(G565))</f>
      </c>
      <c r="I565" s="24">
        <f>IF(A565="","",IF(YEAR(A565)&lt;&gt;Setup!$C$5,"",MONTH(A565)))</f>
      </c>
    </row>
    <row r="566" spans="1:9" x14ac:dyDescent="0.25">
      <c r="A566" s="22"/>
      <c r="F566" s="23"/>
      <c r="G566" s="23"/>
      <c r="H566" s="14">
        <f>IF(F566="","",F566-N(G566))</f>
      </c>
      <c r="I566" s="24">
        <f>IF(A566="","",IF(YEAR(A566)&lt;&gt;Setup!$C$5,"",MONTH(A566)))</f>
      </c>
    </row>
    <row r="567" spans="1:9" x14ac:dyDescent="0.25">
      <c r="A567" s="22"/>
      <c r="F567" s="23"/>
      <c r="G567" s="23"/>
      <c r="H567" s="14">
        <f>IF(F567="","",F567-N(G567))</f>
      </c>
      <c r="I567" s="24">
        <f>IF(A567="","",IF(YEAR(A567)&lt;&gt;Setup!$C$5,"",MONTH(A567)))</f>
      </c>
    </row>
    <row r="568" spans="1:9" x14ac:dyDescent="0.25">
      <c r="A568" s="22"/>
      <c r="F568" s="23"/>
      <c r="G568" s="23"/>
      <c r="H568" s="14">
        <f>IF(F568="","",F568-N(G568))</f>
      </c>
      <c r="I568" s="24">
        <f>IF(A568="","",IF(YEAR(A568)&lt;&gt;Setup!$C$5,"",MONTH(A568)))</f>
      </c>
    </row>
    <row r="569" spans="1:9" x14ac:dyDescent="0.25">
      <c r="A569" s="22"/>
      <c r="F569" s="23"/>
      <c r="G569" s="23"/>
      <c r="H569" s="14">
        <f>IF(F569="","",F569-N(G569))</f>
      </c>
      <c r="I569" s="24">
        <f>IF(A569="","",IF(YEAR(A569)&lt;&gt;Setup!$C$5,"",MONTH(A569)))</f>
      </c>
    </row>
    <row r="570" spans="1:9" x14ac:dyDescent="0.25">
      <c r="A570" s="22"/>
      <c r="F570" s="23"/>
      <c r="G570" s="23"/>
      <c r="H570" s="14">
        <f>IF(F570="","",F570-N(G570))</f>
      </c>
      <c r="I570" s="24">
        <f>IF(A570="","",IF(YEAR(A570)&lt;&gt;Setup!$C$5,"",MONTH(A570)))</f>
      </c>
    </row>
    <row r="571" spans="1:9" x14ac:dyDescent="0.25">
      <c r="A571" s="22"/>
      <c r="F571" s="23"/>
      <c r="G571" s="23"/>
      <c r="H571" s="14">
        <f>IF(F571="","",F571-N(G571))</f>
      </c>
      <c r="I571" s="24">
        <f>IF(A571="","",IF(YEAR(A571)&lt;&gt;Setup!$C$5,"",MONTH(A571)))</f>
      </c>
    </row>
    <row r="572" spans="1:9" x14ac:dyDescent="0.25">
      <c r="A572" s="22"/>
      <c r="F572" s="23"/>
      <c r="G572" s="23"/>
      <c r="H572" s="14">
        <f>IF(F572="","",F572-N(G572))</f>
      </c>
      <c r="I572" s="24">
        <f>IF(A572="","",IF(YEAR(A572)&lt;&gt;Setup!$C$5,"",MONTH(A572)))</f>
      </c>
    </row>
    <row r="573" spans="1:9" x14ac:dyDescent="0.25">
      <c r="A573" s="22"/>
      <c r="F573" s="23"/>
      <c r="G573" s="23"/>
      <c r="H573" s="14">
        <f>IF(F573="","",F573-N(G573))</f>
      </c>
      <c r="I573" s="24">
        <f>IF(A573="","",IF(YEAR(A573)&lt;&gt;Setup!$C$5,"",MONTH(A573)))</f>
      </c>
    </row>
    <row r="574" spans="1:9" x14ac:dyDescent="0.25">
      <c r="A574" s="22"/>
      <c r="F574" s="23"/>
      <c r="G574" s="23"/>
      <c r="H574" s="14">
        <f>IF(F574="","",F574-N(G574))</f>
      </c>
      <c r="I574" s="24">
        <f>IF(A574="","",IF(YEAR(A574)&lt;&gt;Setup!$C$5,"",MONTH(A574)))</f>
      </c>
    </row>
    <row r="575" spans="1:9" x14ac:dyDescent="0.25">
      <c r="A575" s="22"/>
      <c r="F575" s="23"/>
      <c r="G575" s="23"/>
      <c r="H575" s="14">
        <f>IF(F575="","",F575-N(G575))</f>
      </c>
      <c r="I575" s="24">
        <f>IF(A575="","",IF(YEAR(A575)&lt;&gt;Setup!$C$5,"",MONTH(A575)))</f>
      </c>
    </row>
    <row r="576" spans="1:9" x14ac:dyDescent="0.25">
      <c r="A576" s="22"/>
      <c r="F576" s="23"/>
      <c r="G576" s="23"/>
      <c r="H576" s="14">
        <f>IF(F576="","",F576-N(G576))</f>
      </c>
      <c r="I576" s="24">
        <f>IF(A576="","",IF(YEAR(A576)&lt;&gt;Setup!$C$5,"",MONTH(A576)))</f>
      </c>
    </row>
    <row r="577" spans="1:9" x14ac:dyDescent="0.25">
      <c r="A577" s="22"/>
      <c r="F577" s="23"/>
      <c r="G577" s="23"/>
      <c r="H577" s="14">
        <f>IF(F577="","",F577-N(G577))</f>
      </c>
      <c r="I577" s="24">
        <f>IF(A577="","",IF(YEAR(A577)&lt;&gt;Setup!$C$5,"",MONTH(A577)))</f>
      </c>
    </row>
    <row r="578" spans="1:9" x14ac:dyDescent="0.25">
      <c r="A578" s="22"/>
      <c r="F578" s="23"/>
      <c r="G578" s="23"/>
      <c r="H578" s="14">
        <f>IF(F578="","",F578-N(G578))</f>
      </c>
      <c r="I578" s="24">
        <f>IF(A578="","",IF(YEAR(A578)&lt;&gt;Setup!$C$5,"",MONTH(A578)))</f>
      </c>
    </row>
    <row r="579" spans="1:9" x14ac:dyDescent="0.25">
      <c r="A579" s="22"/>
      <c r="F579" s="23"/>
      <c r="G579" s="23"/>
      <c r="H579" s="14">
        <f>IF(F579="","",F579-N(G579))</f>
      </c>
      <c r="I579" s="24">
        <f>IF(A579="","",IF(YEAR(A579)&lt;&gt;Setup!$C$5,"",MONTH(A579)))</f>
      </c>
    </row>
    <row r="580" spans="1:9" x14ac:dyDescent="0.25">
      <c r="A580" s="22"/>
      <c r="F580" s="23"/>
      <c r="G580" s="23"/>
      <c r="H580" s="14">
        <f>IF(F580="","",F580-N(G580))</f>
      </c>
      <c r="I580" s="24">
        <f>IF(A580="","",IF(YEAR(A580)&lt;&gt;Setup!$C$5,"",MONTH(A580)))</f>
      </c>
    </row>
    <row r="581" spans="1:9" x14ac:dyDescent="0.25">
      <c r="A581" s="22"/>
      <c r="F581" s="23"/>
      <c r="G581" s="23"/>
      <c r="H581" s="14">
        <f>IF(F581="","",F581-N(G581))</f>
      </c>
      <c r="I581" s="24">
        <f>IF(A581="","",IF(YEAR(A581)&lt;&gt;Setup!$C$5,"",MONTH(A581)))</f>
      </c>
    </row>
    <row r="582" spans="1:9" x14ac:dyDescent="0.25">
      <c r="A582" s="22"/>
      <c r="F582" s="23"/>
      <c r="G582" s="23"/>
      <c r="H582" s="14">
        <f>IF(F582="","",F582-N(G582))</f>
      </c>
      <c r="I582" s="24">
        <f>IF(A582="","",IF(YEAR(A582)&lt;&gt;Setup!$C$5,"",MONTH(A582)))</f>
      </c>
    </row>
    <row r="583" spans="1:9" x14ac:dyDescent="0.25">
      <c r="A583" s="22"/>
      <c r="F583" s="23"/>
      <c r="G583" s="23"/>
      <c r="H583" s="14">
        <f>IF(F583="","",F583-N(G583))</f>
      </c>
      <c r="I583" s="24">
        <f>IF(A583="","",IF(YEAR(A583)&lt;&gt;Setup!$C$5,"",MONTH(A583)))</f>
      </c>
    </row>
    <row r="584" spans="1:9" x14ac:dyDescent="0.25">
      <c r="A584" s="22"/>
      <c r="F584" s="23"/>
      <c r="G584" s="23"/>
      <c r="H584" s="14">
        <f>IF(F584="","",F584-N(G584))</f>
      </c>
      <c r="I584" s="24">
        <f>IF(A584="","",IF(YEAR(A584)&lt;&gt;Setup!$C$5,"",MONTH(A584)))</f>
      </c>
    </row>
    <row r="585" spans="1:9" x14ac:dyDescent="0.25">
      <c r="A585" s="22"/>
      <c r="F585" s="23"/>
      <c r="G585" s="23"/>
      <c r="H585" s="14">
        <f>IF(F585="","",F585-N(G585))</f>
      </c>
      <c r="I585" s="24">
        <f>IF(A585="","",IF(YEAR(A585)&lt;&gt;Setup!$C$5,"",MONTH(A585)))</f>
      </c>
    </row>
    <row r="586" spans="1:9" x14ac:dyDescent="0.25">
      <c r="A586" s="22"/>
      <c r="F586" s="23"/>
      <c r="G586" s="23"/>
      <c r="H586" s="14">
        <f>IF(F586="","",F586-N(G586))</f>
      </c>
      <c r="I586" s="24">
        <f>IF(A586="","",IF(YEAR(A586)&lt;&gt;Setup!$C$5,"",MONTH(A586)))</f>
      </c>
    </row>
    <row r="587" spans="1:9" x14ac:dyDescent="0.25">
      <c r="A587" s="22"/>
      <c r="F587" s="23"/>
      <c r="G587" s="23"/>
      <c r="H587" s="14">
        <f>IF(F587="","",F587-N(G587))</f>
      </c>
      <c r="I587" s="24">
        <f>IF(A587="","",IF(YEAR(A587)&lt;&gt;Setup!$C$5,"",MONTH(A587)))</f>
      </c>
    </row>
    <row r="588" spans="1:9" x14ac:dyDescent="0.25">
      <c r="A588" s="22"/>
      <c r="F588" s="23"/>
      <c r="G588" s="23"/>
      <c r="H588" s="14">
        <f>IF(F588="","",F588-N(G588))</f>
      </c>
      <c r="I588" s="24">
        <f>IF(A588="","",IF(YEAR(A588)&lt;&gt;Setup!$C$5,"",MONTH(A588)))</f>
      </c>
    </row>
    <row r="589" spans="1:9" x14ac:dyDescent="0.25">
      <c r="A589" s="22"/>
      <c r="F589" s="23"/>
      <c r="G589" s="23"/>
      <c r="H589" s="14">
        <f>IF(F589="","",F589-N(G589))</f>
      </c>
      <c r="I589" s="24">
        <f>IF(A589="","",IF(YEAR(A589)&lt;&gt;Setup!$C$5,"",MONTH(A589)))</f>
      </c>
    </row>
    <row r="590" spans="1:9" x14ac:dyDescent="0.25">
      <c r="A590" s="22"/>
      <c r="F590" s="23"/>
      <c r="G590" s="23"/>
      <c r="H590" s="14">
        <f>IF(F590="","",F590-N(G590))</f>
      </c>
      <c r="I590" s="24">
        <f>IF(A590="","",IF(YEAR(A590)&lt;&gt;Setup!$C$5,"",MONTH(A590)))</f>
      </c>
    </row>
    <row r="591" spans="1:9" x14ac:dyDescent="0.25">
      <c r="A591" s="22"/>
      <c r="F591" s="23"/>
      <c r="G591" s="23"/>
      <c r="H591" s="14">
        <f>IF(F591="","",F591-N(G591))</f>
      </c>
      <c r="I591" s="24">
        <f>IF(A591="","",IF(YEAR(A591)&lt;&gt;Setup!$C$5,"",MONTH(A591)))</f>
      </c>
    </row>
    <row r="592" spans="1:9" x14ac:dyDescent="0.25">
      <c r="A592" s="22"/>
      <c r="F592" s="23"/>
      <c r="G592" s="23"/>
      <c r="H592" s="14">
        <f>IF(F592="","",F592-N(G592))</f>
      </c>
      <c r="I592" s="24">
        <f>IF(A592="","",IF(YEAR(A592)&lt;&gt;Setup!$C$5,"",MONTH(A592)))</f>
      </c>
    </row>
    <row r="593" spans="1:9" x14ac:dyDescent="0.25">
      <c r="A593" s="22"/>
      <c r="F593" s="23"/>
      <c r="G593" s="23"/>
      <c r="H593" s="14">
        <f>IF(F593="","",F593-N(G593))</f>
      </c>
      <c r="I593" s="24">
        <f>IF(A593="","",IF(YEAR(A593)&lt;&gt;Setup!$C$5,"",MONTH(A593)))</f>
      </c>
    </row>
    <row r="594" spans="1:9" x14ac:dyDescent="0.25">
      <c r="A594" s="22"/>
      <c r="F594" s="23"/>
      <c r="G594" s="23"/>
      <c r="H594" s="14">
        <f>IF(F594="","",F594-N(G594))</f>
      </c>
      <c r="I594" s="24">
        <f>IF(A594="","",IF(YEAR(A594)&lt;&gt;Setup!$C$5,"",MONTH(A594)))</f>
      </c>
    </row>
    <row r="595" spans="1:9" x14ac:dyDescent="0.25">
      <c r="A595" s="22"/>
      <c r="F595" s="23"/>
      <c r="G595" s="23"/>
      <c r="H595" s="14">
        <f>IF(F595="","",F595-N(G595))</f>
      </c>
      <c r="I595" s="24">
        <f>IF(A595="","",IF(YEAR(A595)&lt;&gt;Setup!$C$5,"",MONTH(A595)))</f>
      </c>
    </row>
    <row r="596" spans="1:9" x14ac:dyDescent="0.25">
      <c r="A596" s="22"/>
      <c r="F596" s="23"/>
      <c r="G596" s="23"/>
      <c r="H596" s="14">
        <f>IF(F596="","",F596-N(G596))</f>
      </c>
      <c r="I596" s="24">
        <f>IF(A596="","",IF(YEAR(A596)&lt;&gt;Setup!$C$5,"",MONTH(A596)))</f>
      </c>
    </row>
    <row r="597" spans="1:9" x14ac:dyDescent="0.25">
      <c r="A597" s="22"/>
      <c r="F597" s="23"/>
      <c r="G597" s="23"/>
      <c r="H597" s="14">
        <f>IF(F597="","",F597-N(G597))</f>
      </c>
      <c r="I597" s="24">
        <f>IF(A597="","",IF(YEAR(A597)&lt;&gt;Setup!$C$5,"",MONTH(A597)))</f>
      </c>
    </row>
    <row r="598" spans="1:9" x14ac:dyDescent="0.25">
      <c r="A598" s="22"/>
      <c r="F598" s="23"/>
      <c r="G598" s="23"/>
      <c r="H598" s="14">
        <f>IF(F598="","",F598-N(G598))</f>
      </c>
      <c r="I598" s="24">
        <f>IF(A598="","",IF(YEAR(A598)&lt;&gt;Setup!$C$5,"",MONTH(A598)))</f>
      </c>
    </row>
    <row r="599" spans="1:9" x14ac:dyDescent="0.25">
      <c r="A599" s="22"/>
      <c r="F599" s="23"/>
      <c r="G599" s="23"/>
      <c r="H599" s="14">
        <f>IF(F599="","",F599-N(G599))</f>
      </c>
      <c r="I599" s="24">
        <f>IF(A599="","",IF(YEAR(A599)&lt;&gt;Setup!$C$5,"",MONTH(A599)))</f>
      </c>
    </row>
    <row r="600" spans="1:9" x14ac:dyDescent="0.25">
      <c r="A600" s="22"/>
      <c r="F600" s="23"/>
      <c r="G600" s="23"/>
      <c r="H600" s="14">
        <f>IF(F600="","",F600-N(G600))</f>
      </c>
      <c r="I600" s="24">
        <f>IF(A600="","",IF(YEAR(A600)&lt;&gt;Setup!$C$5,"",MONTH(A600)))</f>
      </c>
    </row>
    <row r="601" spans="1:9" x14ac:dyDescent="0.25">
      <c r="A601" s="22"/>
      <c r="F601" s="23"/>
      <c r="G601" s="23"/>
      <c r="H601" s="14">
        <f>IF(F601="","",F601-N(G601))</f>
      </c>
      <c r="I601" s="24">
        <f>IF(A601="","",IF(YEAR(A601)&lt;&gt;Setup!$C$5,"",MONTH(A601)))</f>
      </c>
    </row>
    <row r="602" spans="1:9" x14ac:dyDescent="0.25">
      <c r="A602" s="22"/>
      <c r="F602" s="23"/>
      <c r="G602" s="23"/>
      <c r="H602" s="14">
        <f>IF(F602="","",F602-N(G602))</f>
      </c>
      <c r="I602" s="24">
        <f>IF(A602="","",IF(YEAR(A602)&lt;&gt;Setup!$C$5,"",MONTH(A602)))</f>
      </c>
    </row>
    <row r="603" spans="1:9" x14ac:dyDescent="0.25">
      <c r="A603" s="22"/>
      <c r="F603" s="23"/>
      <c r="G603" s="23"/>
      <c r="H603" s="14">
        <f>IF(F603="","",F603-N(G603))</f>
      </c>
      <c r="I603" s="24">
        <f>IF(A603="","",IF(YEAR(A603)&lt;&gt;Setup!$C$5,"",MONTH(A603)))</f>
      </c>
    </row>
    <row r="604" spans="1:9" x14ac:dyDescent="0.25">
      <c r="A604" s="22"/>
      <c r="F604" s="23"/>
      <c r="G604" s="23"/>
      <c r="H604" s="14">
        <f>IF(F604="","",F604-N(G604))</f>
      </c>
      <c r="I604" s="24">
        <f>IF(A604="","",IF(YEAR(A604)&lt;&gt;Setup!$C$5,"",MONTH(A604)))</f>
      </c>
    </row>
    <row r="605" spans="1:9" x14ac:dyDescent="0.25">
      <c r="A605" s="22"/>
      <c r="F605" s="23"/>
      <c r="G605" s="23"/>
      <c r="H605" s="14">
        <f>IF(F605="","",F605-N(G605))</f>
      </c>
      <c r="I605" s="24">
        <f>IF(A605="","",IF(YEAR(A605)&lt;&gt;Setup!$C$5,"",MONTH(A605)))</f>
      </c>
    </row>
    <row r="606" spans="1:9" x14ac:dyDescent="0.25">
      <c r="A606" s="22"/>
      <c r="F606" s="23"/>
      <c r="G606" s="23"/>
      <c r="H606" s="14">
        <f>IF(F606="","",F606-N(G606))</f>
      </c>
      <c r="I606" s="24">
        <f>IF(A606="","",IF(YEAR(A606)&lt;&gt;Setup!$C$5,"",MONTH(A606)))</f>
      </c>
    </row>
    <row r="607" spans="1:9" x14ac:dyDescent="0.25">
      <c r="A607" s="22"/>
      <c r="F607" s="23"/>
      <c r="G607" s="23"/>
      <c r="H607" s="14">
        <f>IF(F607="","",F607-N(G607))</f>
      </c>
      <c r="I607" s="24">
        <f>IF(A607="","",IF(YEAR(A607)&lt;&gt;Setup!$C$5,"",MONTH(A607)))</f>
      </c>
    </row>
    <row r="608" spans="1:9" x14ac:dyDescent="0.25">
      <c r="A608" s="22"/>
      <c r="F608" s="23"/>
      <c r="G608" s="23"/>
      <c r="H608" s="14">
        <f>IF(F608="","",F608-N(G608))</f>
      </c>
      <c r="I608" s="24">
        <f>IF(A608="","",IF(YEAR(A608)&lt;&gt;Setup!$C$5,"",MONTH(A608)))</f>
      </c>
    </row>
    <row r="609" spans="1:9" x14ac:dyDescent="0.25">
      <c r="A609" s="22"/>
      <c r="F609" s="23"/>
      <c r="G609" s="23"/>
      <c r="H609" s="14">
        <f>IF(F609="","",F609-N(G609))</f>
      </c>
      <c r="I609" s="24">
        <f>IF(A609="","",IF(YEAR(A609)&lt;&gt;Setup!$C$5,"",MONTH(A609)))</f>
      </c>
    </row>
    <row r="610" spans="1:9" x14ac:dyDescent="0.25">
      <c r="A610" s="22"/>
      <c r="F610" s="23"/>
      <c r="G610" s="23"/>
      <c r="H610" s="14">
        <f>IF(F610="","",F610-N(G610))</f>
      </c>
      <c r="I610" s="24">
        <f>IF(A610="","",IF(YEAR(A610)&lt;&gt;Setup!$C$5,"",MONTH(A610)))</f>
      </c>
    </row>
    <row r="611" spans="1:9" x14ac:dyDescent="0.25">
      <c r="A611" s="22"/>
      <c r="F611" s="23"/>
      <c r="G611" s="23"/>
      <c r="H611" s="14">
        <f>IF(F611="","",F611-N(G611))</f>
      </c>
      <c r="I611" s="24">
        <f>IF(A611="","",IF(YEAR(A611)&lt;&gt;Setup!$C$5,"",MONTH(A611)))</f>
      </c>
    </row>
    <row r="612" spans="1:9" x14ac:dyDescent="0.25">
      <c r="A612" s="22"/>
      <c r="F612" s="23"/>
      <c r="G612" s="23"/>
      <c r="H612" s="14">
        <f>IF(F612="","",F612-N(G612))</f>
      </c>
      <c r="I612" s="24">
        <f>IF(A612="","",IF(YEAR(A612)&lt;&gt;Setup!$C$5,"",MONTH(A612)))</f>
      </c>
    </row>
    <row r="613" spans="1:9" x14ac:dyDescent="0.25">
      <c r="A613" s="22"/>
      <c r="F613" s="23"/>
      <c r="G613" s="23"/>
      <c r="H613" s="14">
        <f>IF(F613="","",F613-N(G613))</f>
      </c>
      <c r="I613" s="24">
        <f>IF(A613="","",IF(YEAR(A613)&lt;&gt;Setup!$C$5,"",MONTH(A613)))</f>
      </c>
    </row>
    <row r="614" spans="1:9" x14ac:dyDescent="0.25">
      <c r="A614" s="22"/>
      <c r="F614" s="23"/>
      <c r="G614" s="23"/>
      <c r="H614" s="14">
        <f>IF(F614="","",F614-N(G614))</f>
      </c>
      <c r="I614" s="24">
        <f>IF(A614="","",IF(YEAR(A614)&lt;&gt;Setup!$C$5,"",MONTH(A614)))</f>
      </c>
    </row>
    <row r="615" spans="1:9" x14ac:dyDescent="0.25">
      <c r="A615" s="22"/>
      <c r="F615" s="23"/>
      <c r="G615" s="23"/>
      <c r="H615" s="14">
        <f>IF(F615="","",F615-N(G615))</f>
      </c>
      <c r="I615" s="24">
        <f>IF(A615="","",IF(YEAR(A615)&lt;&gt;Setup!$C$5,"",MONTH(A615)))</f>
      </c>
    </row>
    <row r="616" spans="1:9" x14ac:dyDescent="0.25">
      <c r="A616" s="22"/>
      <c r="F616" s="23"/>
      <c r="G616" s="23"/>
      <c r="H616" s="14">
        <f>IF(F616="","",F616-N(G616))</f>
      </c>
      <c r="I616" s="24">
        <f>IF(A616="","",IF(YEAR(A616)&lt;&gt;Setup!$C$5,"",MONTH(A616)))</f>
      </c>
    </row>
    <row r="617" spans="1:9" x14ac:dyDescent="0.25">
      <c r="A617" s="22"/>
      <c r="F617" s="23"/>
      <c r="G617" s="23"/>
      <c r="H617" s="14">
        <f>IF(F617="","",F617-N(G617))</f>
      </c>
      <c r="I617" s="24">
        <f>IF(A617="","",IF(YEAR(A617)&lt;&gt;Setup!$C$5,"",MONTH(A617)))</f>
      </c>
    </row>
    <row r="618" spans="1:9" x14ac:dyDescent="0.25">
      <c r="A618" s="22"/>
      <c r="F618" s="23"/>
      <c r="G618" s="23"/>
      <c r="H618" s="14">
        <f>IF(F618="","",F618-N(G618))</f>
      </c>
      <c r="I618" s="24">
        <f>IF(A618="","",IF(YEAR(A618)&lt;&gt;Setup!$C$5,"",MONTH(A618)))</f>
      </c>
    </row>
    <row r="619" spans="1:9" x14ac:dyDescent="0.25">
      <c r="A619" s="22"/>
      <c r="F619" s="23"/>
      <c r="G619" s="23"/>
      <c r="H619" s="14">
        <f>IF(F619="","",F619-N(G619))</f>
      </c>
      <c r="I619" s="24">
        <f>IF(A619="","",IF(YEAR(A619)&lt;&gt;Setup!$C$5,"",MONTH(A619)))</f>
      </c>
    </row>
    <row r="620" spans="1:9" x14ac:dyDescent="0.25">
      <c r="A620" s="22"/>
      <c r="F620" s="23"/>
      <c r="G620" s="23"/>
      <c r="H620" s="14">
        <f>IF(F620="","",F620-N(G620))</f>
      </c>
      <c r="I620" s="24">
        <f>IF(A620="","",IF(YEAR(A620)&lt;&gt;Setup!$C$5,"",MONTH(A620)))</f>
      </c>
    </row>
    <row r="621" spans="1:9" x14ac:dyDescent="0.25">
      <c r="A621" s="22"/>
      <c r="F621" s="23"/>
      <c r="G621" s="23"/>
      <c r="H621" s="14">
        <f>IF(F621="","",F621-N(G621))</f>
      </c>
      <c r="I621" s="24">
        <f>IF(A621="","",IF(YEAR(A621)&lt;&gt;Setup!$C$5,"",MONTH(A621)))</f>
      </c>
    </row>
    <row r="622" spans="1:9" x14ac:dyDescent="0.25">
      <c r="A622" s="22"/>
      <c r="F622" s="23"/>
      <c r="G622" s="23"/>
      <c r="H622" s="14">
        <f>IF(F622="","",F622-N(G622))</f>
      </c>
      <c r="I622" s="24">
        <f>IF(A622="","",IF(YEAR(A622)&lt;&gt;Setup!$C$5,"",MONTH(A622)))</f>
      </c>
    </row>
    <row r="623" spans="1:9" x14ac:dyDescent="0.25">
      <c r="A623" s="22"/>
      <c r="F623" s="23"/>
      <c r="G623" s="23"/>
      <c r="H623" s="14">
        <f>IF(F623="","",F623-N(G623))</f>
      </c>
      <c r="I623" s="24">
        <f>IF(A623="","",IF(YEAR(A623)&lt;&gt;Setup!$C$5,"",MONTH(A623)))</f>
      </c>
    </row>
    <row r="624" spans="1:9" x14ac:dyDescent="0.25">
      <c r="A624" s="22"/>
      <c r="F624" s="23"/>
      <c r="G624" s="23"/>
      <c r="H624" s="14">
        <f>IF(F624="","",F624-N(G624))</f>
      </c>
      <c r="I624" s="24">
        <f>IF(A624="","",IF(YEAR(A624)&lt;&gt;Setup!$C$5,"",MONTH(A624)))</f>
      </c>
    </row>
    <row r="625" spans="1:9" x14ac:dyDescent="0.25">
      <c r="A625" s="22"/>
      <c r="F625" s="23"/>
      <c r="G625" s="23"/>
      <c r="H625" s="14">
        <f>IF(F625="","",F625-N(G625))</f>
      </c>
      <c r="I625" s="24">
        <f>IF(A625="","",IF(YEAR(A625)&lt;&gt;Setup!$C$5,"",MONTH(A625)))</f>
      </c>
    </row>
    <row r="626" spans="1:9" x14ac:dyDescent="0.25">
      <c r="A626" s="22"/>
      <c r="F626" s="23"/>
      <c r="G626" s="23"/>
      <c r="H626" s="14">
        <f>IF(F626="","",F626-N(G626))</f>
      </c>
      <c r="I626" s="24">
        <f>IF(A626="","",IF(YEAR(A626)&lt;&gt;Setup!$C$5,"",MONTH(A626)))</f>
      </c>
    </row>
    <row r="627" spans="1:9" x14ac:dyDescent="0.25">
      <c r="A627" s="22"/>
      <c r="F627" s="23"/>
      <c r="G627" s="23"/>
      <c r="H627" s="14">
        <f>IF(F627="","",F627-N(G627))</f>
      </c>
      <c r="I627" s="24">
        <f>IF(A627="","",IF(YEAR(A627)&lt;&gt;Setup!$C$5,"",MONTH(A627)))</f>
      </c>
    </row>
    <row r="628" spans="1:9" x14ac:dyDescent="0.25">
      <c r="A628" s="22"/>
      <c r="F628" s="23"/>
      <c r="G628" s="23"/>
      <c r="H628" s="14">
        <f>IF(F628="","",F628-N(G628))</f>
      </c>
      <c r="I628" s="24">
        <f>IF(A628="","",IF(YEAR(A628)&lt;&gt;Setup!$C$5,"",MONTH(A628)))</f>
      </c>
    </row>
    <row r="629" spans="1:9" x14ac:dyDescent="0.25">
      <c r="A629" s="22"/>
      <c r="F629" s="23"/>
      <c r="G629" s="23"/>
      <c r="H629" s="14">
        <f>IF(F629="","",F629-N(G629))</f>
      </c>
      <c r="I629" s="24">
        <f>IF(A629="","",IF(YEAR(A629)&lt;&gt;Setup!$C$5,"",MONTH(A629)))</f>
      </c>
    </row>
    <row r="630" spans="1:9" x14ac:dyDescent="0.25">
      <c r="A630" s="22"/>
      <c r="F630" s="23"/>
      <c r="G630" s="23"/>
      <c r="H630" s="14">
        <f>IF(F630="","",F630-N(G630))</f>
      </c>
      <c r="I630" s="24">
        <f>IF(A630="","",IF(YEAR(A630)&lt;&gt;Setup!$C$5,"",MONTH(A630)))</f>
      </c>
    </row>
    <row r="631" spans="1:9" x14ac:dyDescent="0.25">
      <c r="A631" s="22"/>
      <c r="F631" s="23"/>
      <c r="G631" s="23"/>
      <c r="H631" s="14">
        <f>IF(F631="","",F631-N(G631))</f>
      </c>
      <c r="I631" s="24">
        <f>IF(A631="","",IF(YEAR(A631)&lt;&gt;Setup!$C$5,"",MONTH(A631)))</f>
      </c>
    </row>
    <row r="632" spans="1:9" x14ac:dyDescent="0.25">
      <c r="A632" s="22"/>
      <c r="F632" s="23"/>
      <c r="G632" s="23"/>
      <c r="H632" s="14">
        <f>IF(F632="","",F632-N(G632))</f>
      </c>
      <c r="I632" s="24">
        <f>IF(A632="","",IF(YEAR(A632)&lt;&gt;Setup!$C$5,"",MONTH(A632)))</f>
      </c>
    </row>
    <row r="633" spans="1:9" x14ac:dyDescent="0.25">
      <c r="A633" s="22"/>
      <c r="F633" s="23"/>
      <c r="G633" s="23"/>
      <c r="H633" s="14">
        <f>IF(F633="","",F633-N(G633))</f>
      </c>
      <c r="I633" s="24">
        <f>IF(A633="","",IF(YEAR(A633)&lt;&gt;Setup!$C$5,"",MONTH(A633)))</f>
      </c>
    </row>
    <row r="634" spans="1:9" x14ac:dyDescent="0.25">
      <c r="A634" s="22"/>
      <c r="F634" s="23"/>
      <c r="G634" s="23"/>
      <c r="H634" s="14">
        <f>IF(F634="","",F634-N(G634))</f>
      </c>
      <c r="I634" s="24">
        <f>IF(A634="","",IF(YEAR(A634)&lt;&gt;Setup!$C$5,"",MONTH(A634)))</f>
      </c>
    </row>
    <row r="635" spans="1:9" x14ac:dyDescent="0.25">
      <c r="A635" s="22"/>
      <c r="F635" s="23"/>
      <c r="G635" s="23"/>
      <c r="H635" s="14">
        <f>IF(F635="","",F635-N(G635))</f>
      </c>
      <c r="I635" s="24">
        <f>IF(A635="","",IF(YEAR(A635)&lt;&gt;Setup!$C$5,"",MONTH(A635)))</f>
      </c>
    </row>
    <row r="636" spans="1:9" x14ac:dyDescent="0.25">
      <c r="A636" s="22"/>
      <c r="F636" s="23"/>
      <c r="G636" s="23"/>
      <c r="H636" s="14">
        <f>IF(F636="","",F636-N(G636))</f>
      </c>
      <c r="I636" s="24">
        <f>IF(A636="","",IF(YEAR(A636)&lt;&gt;Setup!$C$5,"",MONTH(A636)))</f>
      </c>
    </row>
    <row r="637" spans="1:9" x14ac:dyDescent="0.25">
      <c r="A637" s="22"/>
      <c r="F637" s="23"/>
      <c r="G637" s="23"/>
      <c r="H637" s="14">
        <f>IF(F637="","",F637-N(G637))</f>
      </c>
      <c r="I637" s="24">
        <f>IF(A637="","",IF(YEAR(A637)&lt;&gt;Setup!$C$5,"",MONTH(A637)))</f>
      </c>
    </row>
    <row r="638" spans="1:9" x14ac:dyDescent="0.25">
      <c r="A638" s="22"/>
      <c r="F638" s="23"/>
      <c r="G638" s="23"/>
      <c r="H638" s="14">
        <f>IF(F638="","",F638-N(G638))</f>
      </c>
      <c r="I638" s="24">
        <f>IF(A638="","",IF(YEAR(A638)&lt;&gt;Setup!$C$5,"",MONTH(A638)))</f>
      </c>
    </row>
    <row r="639" spans="1:9" x14ac:dyDescent="0.25">
      <c r="A639" s="22"/>
      <c r="F639" s="23"/>
      <c r="G639" s="23"/>
      <c r="H639" s="14">
        <f>IF(F639="","",F639-N(G639))</f>
      </c>
      <c r="I639" s="24">
        <f>IF(A639="","",IF(YEAR(A639)&lt;&gt;Setup!$C$5,"",MONTH(A639)))</f>
      </c>
    </row>
    <row r="640" spans="1:9" x14ac:dyDescent="0.25">
      <c r="A640" s="22"/>
      <c r="F640" s="23"/>
      <c r="G640" s="23"/>
      <c r="H640" s="14">
        <f>IF(F640="","",F640-N(G640))</f>
      </c>
      <c r="I640" s="24">
        <f>IF(A640="","",IF(YEAR(A640)&lt;&gt;Setup!$C$5,"",MONTH(A640)))</f>
      </c>
    </row>
    <row r="641" spans="1:9" x14ac:dyDescent="0.25">
      <c r="A641" s="22"/>
      <c r="F641" s="23"/>
      <c r="G641" s="23"/>
      <c r="H641" s="14">
        <f>IF(F641="","",F641-N(G641))</f>
      </c>
      <c r="I641" s="24">
        <f>IF(A641="","",IF(YEAR(A641)&lt;&gt;Setup!$C$5,"",MONTH(A641)))</f>
      </c>
    </row>
    <row r="642" spans="1:9" x14ac:dyDescent="0.25">
      <c r="A642" s="22"/>
      <c r="F642" s="23"/>
      <c r="G642" s="23"/>
      <c r="H642" s="14">
        <f>IF(F642="","",F642-N(G642))</f>
      </c>
      <c r="I642" s="24">
        <f>IF(A642="","",IF(YEAR(A642)&lt;&gt;Setup!$C$5,"",MONTH(A642)))</f>
      </c>
    </row>
    <row r="643" spans="1:9" x14ac:dyDescent="0.25">
      <c r="A643" s="22"/>
      <c r="F643" s="23"/>
      <c r="G643" s="23"/>
      <c r="H643" s="14">
        <f>IF(F643="","",F643-N(G643))</f>
      </c>
      <c r="I643" s="24">
        <f>IF(A643="","",IF(YEAR(A643)&lt;&gt;Setup!$C$5,"",MONTH(A643)))</f>
      </c>
    </row>
    <row r="644" spans="1:9" x14ac:dyDescent="0.25">
      <c r="A644" s="22"/>
      <c r="F644" s="23"/>
      <c r="G644" s="23"/>
      <c r="H644" s="14">
        <f>IF(F644="","",F644-N(G644))</f>
      </c>
      <c r="I644" s="24">
        <f>IF(A644="","",IF(YEAR(A644)&lt;&gt;Setup!$C$5,"",MONTH(A644)))</f>
      </c>
    </row>
    <row r="645" spans="1:9" x14ac:dyDescent="0.25">
      <c r="A645" s="22"/>
      <c r="F645" s="23"/>
      <c r="G645" s="23"/>
      <c r="H645" s="14">
        <f>IF(F645="","",F645-N(G645))</f>
      </c>
      <c r="I645" s="24">
        <f>IF(A645="","",IF(YEAR(A645)&lt;&gt;Setup!$C$5,"",MONTH(A645)))</f>
      </c>
    </row>
    <row r="646" spans="1:9" x14ac:dyDescent="0.25">
      <c r="A646" s="22"/>
      <c r="F646" s="23"/>
      <c r="G646" s="23"/>
      <c r="H646" s="14">
        <f>IF(F646="","",F646-N(G646))</f>
      </c>
      <c r="I646" s="24">
        <f>IF(A646="","",IF(YEAR(A646)&lt;&gt;Setup!$C$5,"",MONTH(A646)))</f>
      </c>
    </row>
    <row r="647" spans="1:9" x14ac:dyDescent="0.25">
      <c r="A647" s="22"/>
      <c r="F647" s="23"/>
      <c r="G647" s="23"/>
      <c r="H647" s="14">
        <f>IF(F647="","",F647-N(G647))</f>
      </c>
      <c r="I647" s="24">
        <f>IF(A647="","",IF(YEAR(A647)&lt;&gt;Setup!$C$5,"",MONTH(A647)))</f>
      </c>
    </row>
    <row r="648" spans="1:9" x14ac:dyDescent="0.25">
      <c r="A648" s="22"/>
      <c r="F648" s="23"/>
      <c r="G648" s="23"/>
      <c r="H648" s="14">
        <f>IF(F648="","",F648-N(G648))</f>
      </c>
      <c r="I648" s="24">
        <f>IF(A648="","",IF(YEAR(A648)&lt;&gt;Setup!$C$5,"",MONTH(A648)))</f>
      </c>
    </row>
    <row r="649" spans="1:9" x14ac:dyDescent="0.25">
      <c r="A649" s="22"/>
      <c r="F649" s="23"/>
      <c r="G649" s="23"/>
      <c r="H649" s="14">
        <f>IF(F649="","",F649-N(G649))</f>
      </c>
      <c r="I649" s="24">
        <f>IF(A649="","",IF(YEAR(A649)&lt;&gt;Setup!$C$5,"",MONTH(A649)))</f>
      </c>
    </row>
    <row r="650" spans="1:9" x14ac:dyDescent="0.25">
      <c r="A650" s="22"/>
      <c r="F650" s="23"/>
      <c r="G650" s="23"/>
      <c r="H650" s="14">
        <f>IF(F650="","",F650-N(G650))</f>
      </c>
      <c r="I650" s="24">
        <f>IF(A650="","",IF(YEAR(A650)&lt;&gt;Setup!$C$5,"",MONTH(A650)))</f>
      </c>
    </row>
    <row r="651" spans="1:9" x14ac:dyDescent="0.25">
      <c r="A651" s="22"/>
      <c r="F651" s="23"/>
      <c r="G651" s="23"/>
      <c r="H651" s="14">
        <f>IF(F651="","",F651-N(G651))</f>
      </c>
      <c r="I651" s="24">
        <f>IF(A651="","",IF(YEAR(A651)&lt;&gt;Setup!$C$5,"",MONTH(A651)))</f>
      </c>
    </row>
    <row r="652" spans="1:9" x14ac:dyDescent="0.25">
      <c r="A652" s="22"/>
      <c r="F652" s="23"/>
      <c r="G652" s="23"/>
      <c r="H652" s="14">
        <f>IF(F652="","",F652-N(G652))</f>
      </c>
      <c r="I652" s="24">
        <f>IF(A652="","",IF(YEAR(A652)&lt;&gt;Setup!$C$5,"",MONTH(A652)))</f>
      </c>
    </row>
    <row r="653" spans="1:9" x14ac:dyDescent="0.25">
      <c r="A653" s="22"/>
      <c r="F653" s="23"/>
      <c r="G653" s="23"/>
      <c r="H653" s="14">
        <f>IF(F653="","",F653-N(G653))</f>
      </c>
      <c r="I653" s="24">
        <f>IF(A653="","",IF(YEAR(A653)&lt;&gt;Setup!$C$5,"",MONTH(A653)))</f>
      </c>
    </row>
    <row r="654" spans="1:9" x14ac:dyDescent="0.25">
      <c r="A654" s="22"/>
      <c r="F654" s="23"/>
      <c r="G654" s="23"/>
      <c r="H654" s="14">
        <f>IF(F654="","",F654-N(G654))</f>
      </c>
      <c r="I654" s="24">
        <f>IF(A654="","",IF(YEAR(A654)&lt;&gt;Setup!$C$5,"",MONTH(A654)))</f>
      </c>
    </row>
    <row r="655" spans="1:9" x14ac:dyDescent="0.25">
      <c r="A655" s="22"/>
      <c r="F655" s="23"/>
      <c r="G655" s="23"/>
      <c r="H655" s="14">
        <f>IF(F655="","",F655-N(G655))</f>
      </c>
      <c r="I655" s="24">
        <f>IF(A655="","",IF(YEAR(A655)&lt;&gt;Setup!$C$5,"",MONTH(A655)))</f>
      </c>
    </row>
    <row r="656" spans="1:9" x14ac:dyDescent="0.25">
      <c r="A656" s="22"/>
      <c r="F656" s="23"/>
      <c r="G656" s="23"/>
      <c r="H656" s="14">
        <f>IF(F656="","",F656-N(G656))</f>
      </c>
      <c r="I656" s="24">
        <f>IF(A656="","",IF(YEAR(A656)&lt;&gt;Setup!$C$5,"",MONTH(A656)))</f>
      </c>
    </row>
    <row r="657" spans="1:9" x14ac:dyDescent="0.25">
      <c r="A657" s="22"/>
      <c r="F657" s="23"/>
      <c r="G657" s="23"/>
      <c r="H657" s="14">
        <f>IF(F657="","",F657-N(G657))</f>
      </c>
      <c r="I657" s="24">
        <f>IF(A657="","",IF(YEAR(A657)&lt;&gt;Setup!$C$5,"",MONTH(A657)))</f>
      </c>
    </row>
    <row r="658" spans="1:9" x14ac:dyDescent="0.25">
      <c r="A658" s="22"/>
      <c r="F658" s="23"/>
      <c r="G658" s="23"/>
      <c r="H658" s="14">
        <f>IF(F658="","",F658-N(G658))</f>
      </c>
      <c r="I658" s="24">
        <f>IF(A658="","",IF(YEAR(A658)&lt;&gt;Setup!$C$5,"",MONTH(A658)))</f>
      </c>
    </row>
    <row r="659" spans="1:9" x14ac:dyDescent="0.25">
      <c r="A659" s="22"/>
      <c r="F659" s="23"/>
      <c r="G659" s="23"/>
      <c r="H659" s="14">
        <f>IF(F659="","",F659-N(G659))</f>
      </c>
      <c r="I659" s="24">
        <f>IF(A659="","",IF(YEAR(A659)&lt;&gt;Setup!$C$5,"",MONTH(A659)))</f>
      </c>
    </row>
    <row r="660" spans="1:9" x14ac:dyDescent="0.25">
      <c r="A660" s="22"/>
      <c r="F660" s="23"/>
      <c r="G660" s="23"/>
      <c r="H660" s="14">
        <f>IF(F660="","",F660-N(G660))</f>
      </c>
      <c r="I660" s="24">
        <f>IF(A660="","",IF(YEAR(A660)&lt;&gt;Setup!$C$5,"",MONTH(A660)))</f>
      </c>
    </row>
    <row r="661" spans="1:9" x14ac:dyDescent="0.25">
      <c r="A661" s="22"/>
      <c r="F661" s="23"/>
      <c r="G661" s="23"/>
      <c r="H661" s="14">
        <f>IF(F661="","",F661-N(G661))</f>
      </c>
      <c r="I661" s="24">
        <f>IF(A661="","",IF(YEAR(A661)&lt;&gt;Setup!$C$5,"",MONTH(A661)))</f>
      </c>
    </row>
    <row r="662" spans="1:9" x14ac:dyDescent="0.25">
      <c r="A662" s="22"/>
      <c r="F662" s="23"/>
      <c r="G662" s="23"/>
      <c r="H662" s="14">
        <f>IF(F662="","",F662-N(G662))</f>
      </c>
      <c r="I662" s="24">
        <f>IF(A662="","",IF(YEAR(A662)&lt;&gt;Setup!$C$5,"",MONTH(A662)))</f>
      </c>
    </row>
    <row r="663" spans="1:9" x14ac:dyDescent="0.25">
      <c r="A663" s="22"/>
      <c r="F663" s="23"/>
      <c r="G663" s="23"/>
      <c r="H663" s="14">
        <f>IF(F663="","",F663-N(G663))</f>
      </c>
      <c r="I663" s="24">
        <f>IF(A663="","",IF(YEAR(A663)&lt;&gt;Setup!$C$5,"",MONTH(A663)))</f>
      </c>
    </row>
    <row r="664" spans="1:9" x14ac:dyDescent="0.25">
      <c r="A664" s="22"/>
      <c r="F664" s="23"/>
      <c r="G664" s="23"/>
      <c r="H664" s="14">
        <f>IF(F664="","",F664-N(G664))</f>
      </c>
      <c r="I664" s="24">
        <f>IF(A664="","",IF(YEAR(A664)&lt;&gt;Setup!$C$5,"",MONTH(A664)))</f>
      </c>
    </row>
    <row r="665" spans="1:9" x14ac:dyDescent="0.25">
      <c r="A665" s="22"/>
      <c r="F665" s="23"/>
      <c r="G665" s="23"/>
      <c r="H665" s="14">
        <f>IF(F665="","",F665-N(G665))</f>
      </c>
      <c r="I665" s="24">
        <f>IF(A665="","",IF(YEAR(A665)&lt;&gt;Setup!$C$5,"",MONTH(A665)))</f>
      </c>
    </row>
    <row r="666" spans="1:9" x14ac:dyDescent="0.25">
      <c r="A666" s="22"/>
      <c r="F666" s="23"/>
      <c r="G666" s="23"/>
      <c r="H666" s="14">
        <f>IF(F666="","",F666-N(G666))</f>
      </c>
      <c r="I666" s="24">
        <f>IF(A666="","",IF(YEAR(A666)&lt;&gt;Setup!$C$5,"",MONTH(A666)))</f>
      </c>
    </row>
    <row r="667" spans="1:9" x14ac:dyDescent="0.25">
      <c r="A667" s="22"/>
      <c r="F667" s="23"/>
      <c r="G667" s="23"/>
      <c r="H667" s="14">
        <f>IF(F667="","",F667-N(G667))</f>
      </c>
      <c r="I667" s="24">
        <f>IF(A667="","",IF(YEAR(A667)&lt;&gt;Setup!$C$5,"",MONTH(A667)))</f>
      </c>
    </row>
    <row r="668" spans="1:9" x14ac:dyDescent="0.25">
      <c r="A668" s="22"/>
      <c r="F668" s="23"/>
      <c r="G668" s="23"/>
      <c r="H668" s="14">
        <f>IF(F668="","",F668-N(G668))</f>
      </c>
      <c r="I668" s="24">
        <f>IF(A668="","",IF(YEAR(A668)&lt;&gt;Setup!$C$5,"",MONTH(A668)))</f>
      </c>
    </row>
    <row r="669" spans="1:9" x14ac:dyDescent="0.25">
      <c r="A669" s="22"/>
      <c r="F669" s="23"/>
      <c r="G669" s="23"/>
      <c r="H669" s="14">
        <f>IF(F669="","",F669-N(G669))</f>
      </c>
      <c r="I669" s="24">
        <f>IF(A669="","",IF(YEAR(A669)&lt;&gt;Setup!$C$5,"",MONTH(A669)))</f>
      </c>
    </row>
    <row r="670" spans="1:9" x14ac:dyDescent="0.25">
      <c r="A670" s="22"/>
      <c r="F670" s="23"/>
      <c r="G670" s="23"/>
      <c r="H670" s="14">
        <f>IF(F670="","",F670-N(G670))</f>
      </c>
      <c r="I670" s="24">
        <f>IF(A670="","",IF(YEAR(A670)&lt;&gt;Setup!$C$5,"",MONTH(A670)))</f>
      </c>
    </row>
    <row r="671" spans="1:9" x14ac:dyDescent="0.25">
      <c r="A671" s="22"/>
      <c r="F671" s="23"/>
      <c r="G671" s="23"/>
      <c r="H671" s="14">
        <f>IF(F671="","",F671-N(G671))</f>
      </c>
      <c r="I671" s="24">
        <f>IF(A671="","",IF(YEAR(A671)&lt;&gt;Setup!$C$5,"",MONTH(A671)))</f>
      </c>
    </row>
    <row r="672" spans="1:9" x14ac:dyDescent="0.25">
      <c r="A672" s="22"/>
      <c r="F672" s="23"/>
      <c r="G672" s="23"/>
      <c r="H672" s="14">
        <f>IF(F672="","",F672-N(G672))</f>
      </c>
      <c r="I672" s="24">
        <f>IF(A672="","",IF(YEAR(A672)&lt;&gt;Setup!$C$5,"",MONTH(A672)))</f>
      </c>
    </row>
    <row r="673" spans="1:9" x14ac:dyDescent="0.25">
      <c r="A673" s="22"/>
      <c r="F673" s="23"/>
      <c r="G673" s="23"/>
      <c r="H673" s="14">
        <f>IF(F673="","",F673-N(G673))</f>
      </c>
      <c r="I673" s="24">
        <f>IF(A673="","",IF(YEAR(A673)&lt;&gt;Setup!$C$5,"",MONTH(A673)))</f>
      </c>
    </row>
    <row r="674" spans="1:9" x14ac:dyDescent="0.25">
      <c r="A674" s="22"/>
      <c r="F674" s="23"/>
      <c r="G674" s="23"/>
      <c r="H674" s="14">
        <f>IF(F674="","",F674-N(G674))</f>
      </c>
      <c r="I674" s="24">
        <f>IF(A674="","",IF(YEAR(A674)&lt;&gt;Setup!$C$5,"",MONTH(A674)))</f>
      </c>
    </row>
    <row r="675" spans="1:9" x14ac:dyDescent="0.25">
      <c r="A675" s="22"/>
      <c r="F675" s="23"/>
      <c r="G675" s="23"/>
      <c r="H675" s="14">
        <f>IF(F675="","",F675-N(G675))</f>
      </c>
      <c r="I675" s="24">
        <f>IF(A675="","",IF(YEAR(A675)&lt;&gt;Setup!$C$5,"",MONTH(A675)))</f>
      </c>
    </row>
    <row r="676" spans="1:9" x14ac:dyDescent="0.25">
      <c r="A676" s="22"/>
      <c r="F676" s="23"/>
      <c r="G676" s="23"/>
      <c r="H676" s="14">
        <f>IF(F676="","",F676-N(G676))</f>
      </c>
      <c r="I676" s="24">
        <f>IF(A676="","",IF(YEAR(A676)&lt;&gt;Setup!$C$5,"",MONTH(A676)))</f>
      </c>
    </row>
    <row r="677" spans="1:9" x14ac:dyDescent="0.25">
      <c r="A677" s="22"/>
      <c r="F677" s="23"/>
      <c r="G677" s="23"/>
      <c r="H677" s="14">
        <f>IF(F677="","",F677-N(G677))</f>
      </c>
      <c r="I677" s="24">
        <f>IF(A677="","",IF(YEAR(A677)&lt;&gt;Setup!$C$5,"",MONTH(A677)))</f>
      </c>
    </row>
    <row r="678" spans="1:9" x14ac:dyDescent="0.25">
      <c r="A678" s="22"/>
      <c r="F678" s="23"/>
      <c r="G678" s="23"/>
      <c r="H678" s="14">
        <f>IF(F678="","",F678-N(G678))</f>
      </c>
      <c r="I678" s="24">
        <f>IF(A678="","",IF(YEAR(A678)&lt;&gt;Setup!$C$5,"",MONTH(A678)))</f>
      </c>
    </row>
    <row r="679" spans="1:9" x14ac:dyDescent="0.25">
      <c r="A679" s="22"/>
      <c r="F679" s="23"/>
      <c r="G679" s="23"/>
      <c r="H679" s="14">
        <f>IF(F679="","",F679-N(G679))</f>
      </c>
      <c r="I679" s="24">
        <f>IF(A679="","",IF(YEAR(A679)&lt;&gt;Setup!$C$5,"",MONTH(A679)))</f>
      </c>
    </row>
    <row r="680" spans="1:9" x14ac:dyDescent="0.25">
      <c r="A680" s="22"/>
      <c r="F680" s="23"/>
      <c r="G680" s="23"/>
      <c r="H680" s="14">
        <f>IF(F680="","",F680-N(G680))</f>
      </c>
      <c r="I680" s="24">
        <f>IF(A680="","",IF(YEAR(A680)&lt;&gt;Setup!$C$5,"",MONTH(A680)))</f>
      </c>
    </row>
    <row r="681" spans="1:9" x14ac:dyDescent="0.25">
      <c r="A681" s="22"/>
      <c r="F681" s="23"/>
      <c r="G681" s="23"/>
      <c r="H681" s="14">
        <f>IF(F681="","",F681-N(G681))</f>
      </c>
      <c r="I681" s="24">
        <f>IF(A681="","",IF(YEAR(A681)&lt;&gt;Setup!$C$5,"",MONTH(A681)))</f>
      </c>
    </row>
    <row r="682" spans="1:9" x14ac:dyDescent="0.25">
      <c r="A682" s="22"/>
      <c r="F682" s="23"/>
      <c r="G682" s="23"/>
      <c r="H682" s="14">
        <f>IF(F682="","",F682-N(G682))</f>
      </c>
      <c r="I682" s="24">
        <f>IF(A682="","",IF(YEAR(A682)&lt;&gt;Setup!$C$5,"",MONTH(A682)))</f>
      </c>
    </row>
    <row r="683" spans="1:9" x14ac:dyDescent="0.25">
      <c r="A683" s="22"/>
      <c r="F683" s="23"/>
      <c r="G683" s="23"/>
      <c r="H683" s="14">
        <f>IF(F683="","",F683-N(G683))</f>
      </c>
      <c r="I683" s="24">
        <f>IF(A683="","",IF(YEAR(A683)&lt;&gt;Setup!$C$5,"",MONTH(A683)))</f>
      </c>
    </row>
    <row r="684" spans="1:9" x14ac:dyDescent="0.25">
      <c r="A684" s="22"/>
      <c r="F684" s="23"/>
      <c r="G684" s="23"/>
      <c r="H684" s="14">
        <f>IF(F684="","",F684-N(G684))</f>
      </c>
      <c r="I684" s="24">
        <f>IF(A684="","",IF(YEAR(A684)&lt;&gt;Setup!$C$5,"",MONTH(A684)))</f>
      </c>
    </row>
    <row r="685" spans="1:9" x14ac:dyDescent="0.25">
      <c r="A685" s="22"/>
      <c r="F685" s="23"/>
      <c r="G685" s="23"/>
      <c r="H685" s="14">
        <f>IF(F685="","",F685-N(G685))</f>
      </c>
      <c r="I685" s="24">
        <f>IF(A685="","",IF(YEAR(A685)&lt;&gt;Setup!$C$5,"",MONTH(A685)))</f>
      </c>
    </row>
    <row r="686" spans="1:9" x14ac:dyDescent="0.25">
      <c r="A686" s="22"/>
      <c r="F686" s="23"/>
      <c r="G686" s="23"/>
      <c r="H686" s="14">
        <f>IF(F686="","",F686-N(G686))</f>
      </c>
      <c r="I686" s="24">
        <f>IF(A686="","",IF(YEAR(A686)&lt;&gt;Setup!$C$5,"",MONTH(A686)))</f>
      </c>
    </row>
    <row r="687" spans="1:9" x14ac:dyDescent="0.25">
      <c r="A687" s="22"/>
      <c r="F687" s="23"/>
      <c r="G687" s="23"/>
      <c r="H687" s="14">
        <f>IF(F687="","",F687-N(G687))</f>
      </c>
      <c r="I687" s="24">
        <f>IF(A687="","",IF(YEAR(A687)&lt;&gt;Setup!$C$5,"",MONTH(A687)))</f>
      </c>
    </row>
    <row r="688" spans="1:9" x14ac:dyDescent="0.25">
      <c r="A688" s="22"/>
      <c r="F688" s="23"/>
      <c r="G688" s="23"/>
      <c r="H688" s="14">
        <f>IF(F688="","",F688-N(G688))</f>
      </c>
      <c r="I688" s="24">
        <f>IF(A688="","",IF(YEAR(A688)&lt;&gt;Setup!$C$5,"",MONTH(A688)))</f>
      </c>
    </row>
    <row r="689" spans="1:9" x14ac:dyDescent="0.25">
      <c r="A689" s="22"/>
      <c r="F689" s="23"/>
      <c r="G689" s="23"/>
      <c r="H689" s="14">
        <f>IF(F689="","",F689-N(G689))</f>
      </c>
      <c r="I689" s="24">
        <f>IF(A689="","",IF(YEAR(A689)&lt;&gt;Setup!$C$5,"",MONTH(A689)))</f>
      </c>
    </row>
    <row r="690" spans="1:9" x14ac:dyDescent="0.25">
      <c r="A690" s="22"/>
      <c r="F690" s="23"/>
      <c r="G690" s="23"/>
      <c r="H690" s="14">
        <f>IF(F690="","",F690-N(G690))</f>
      </c>
      <c r="I690" s="24">
        <f>IF(A690="","",IF(YEAR(A690)&lt;&gt;Setup!$C$5,"",MONTH(A690)))</f>
      </c>
    </row>
    <row r="691" spans="1:9" x14ac:dyDescent="0.25">
      <c r="A691" s="22"/>
      <c r="F691" s="23"/>
      <c r="G691" s="23"/>
      <c r="H691" s="14">
        <f>IF(F691="","",F691-N(G691))</f>
      </c>
      <c r="I691" s="24">
        <f>IF(A691="","",IF(YEAR(A691)&lt;&gt;Setup!$C$5,"",MONTH(A691)))</f>
      </c>
    </row>
    <row r="692" spans="1:9" x14ac:dyDescent="0.25">
      <c r="A692" s="22"/>
      <c r="F692" s="23"/>
      <c r="G692" s="23"/>
      <c r="H692" s="14">
        <f>IF(F692="","",F692-N(G692))</f>
      </c>
      <c r="I692" s="24">
        <f>IF(A692="","",IF(YEAR(A692)&lt;&gt;Setup!$C$5,"",MONTH(A692)))</f>
      </c>
    </row>
    <row r="693" spans="1:9" x14ac:dyDescent="0.25">
      <c r="A693" s="22"/>
      <c r="F693" s="23"/>
      <c r="G693" s="23"/>
      <c r="H693" s="14">
        <f>IF(F693="","",F693-N(G693))</f>
      </c>
      <c r="I693" s="24">
        <f>IF(A693="","",IF(YEAR(A693)&lt;&gt;Setup!$C$5,"",MONTH(A693)))</f>
      </c>
    </row>
    <row r="694" spans="1:9" x14ac:dyDescent="0.25">
      <c r="A694" s="22"/>
      <c r="F694" s="23"/>
      <c r="G694" s="23"/>
      <c r="H694" s="14">
        <f>IF(F694="","",F694-N(G694))</f>
      </c>
      <c r="I694" s="24">
        <f>IF(A694="","",IF(YEAR(A694)&lt;&gt;Setup!$C$5,"",MONTH(A694)))</f>
      </c>
    </row>
    <row r="695" spans="1:9" x14ac:dyDescent="0.25">
      <c r="A695" s="22"/>
      <c r="F695" s="23"/>
      <c r="G695" s="23"/>
      <c r="H695" s="14">
        <f>IF(F695="","",F695-N(G695))</f>
      </c>
      <c r="I695" s="24">
        <f>IF(A695="","",IF(YEAR(A695)&lt;&gt;Setup!$C$5,"",MONTH(A695)))</f>
      </c>
    </row>
    <row r="696" spans="1:9" x14ac:dyDescent="0.25">
      <c r="A696" s="22"/>
      <c r="F696" s="23"/>
      <c r="G696" s="23"/>
      <c r="H696" s="14">
        <f>IF(F696="","",F696-N(G696))</f>
      </c>
      <c r="I696" s="24">
        <f>IF(A696="","",IF(YEAR(A696)&lt;&gt;Setup!$C$5,"",MONTH(A696)))</f>
      </c>
    </row>
    <row r="697" spans="1:9" x14ac:dyDescent="0.25">
      <c r="A697" s="22"/>
      <c r="F697" s="23"/>
      <c r="G697" s="23"/>
      <c r="H697" s="14">
        <f>IF(F697="","",F697-N(G697))</f>
      </c>
      <c r="I697" s="24">
        <f>IF(A697="","",IF(YEAR(A697)&lt;&gt;Setup!$C$5,"",MONTH(A697)))</f>
      </c>
    </row>
    <row r="698" spans="1:9" x14ac:dyDescent="0.25">
      <c r="A698" s="22"/>
      <c r="F698" s="23"/>
      <c r="G698" s="23"/>
      <c r="H698" s="14">
        <f>IF(F698="","",F698-N(G698))</f>
      </c>
      <c r="I698" s="24">
        <f>IF(A698="","",IF(YEAR(A698)&lt;&gt;Setup!$C$5,"",MONTH(A698)))</f>
      </c>
    </row>
    <row r="699" spans="1:9" x14ac:dyDescent="0.25">
      <c r="A699" s="22"/>
      <c r="F699" s="23"/>
      <c r="G699" s="23"/>
      <c r="H699" s="14">
        <f>IF(F699="","",F699-N(G699))</f>
      </c>
      <c r="I699" s="24">
        <f>IF(A699="","",IF(YEAR(A699)&lt;&gt;Setup!$C$5,"",MONTH(A699)))</f>
      </c>
    </row>
    <row r="700" spans="1:9" x14ac:dyDescent="0.25">
      <c r="A700" s="22"/>
      <c r="F700" s="23"/>
      <c r="G700" s="23"/>
      <c r="H700" s="14">
        <f>IF(F700="","",F700-N(G700))</f>
      </c>
      <c r="I700" s="24">
        <f>IF(A700="","",IF(YEAR(A700)&lt;&gt;Setup!$C$5,"",MONTH(A700)))</f>
      </c>
    </row>
    <row r="701" spans="1:9" x14ac:dyDescent="0.25">
      <c r="A701" s="22"/>
      <c r="F701" s="23"/>
      <c r="G701" s="23"/>
      <c r="H701" s="14">
        <f>IF(F701="","",F701-N(G701))</f>
      </c>
      <c r="I701" s="24">
        <f>IF(A701="","",IF(YEAR(A701)&lt;&gt;Setup!$C$5,"",MONTH(A701)))</f>
      </c>
    </row>
    <row r="702" spans="1:9" x14ac:dyDescent="0.25">
      <c r="A702" s="22"/>
      <c r="F702" s="23"/>
      <c r="G702" s="23"/>
      <c r="H702" s="14">
        <f>IF(F702="","",F702-N(G702))</f>
      </c>
      <c r="I702" s="24">
        <f>IF(A702="","",IF(YEAR(A702)&lt;&gt;Setup!$C$5,"",MONTH(A702)))</f>
      </c>
    </row>
    <row r="703" spans="1:9" x14ac:dyDescent="0.25">
      <c r="A703" s="22"/>
      <c r="F703" s="23"/>
      <c r="G703" s="23"/>
      <c r="H703" s="14">
        <f>IF(F703="","",F703-N(G703))</f>
      </c>
      <c r="I703" s="24">
        <f>IF(A703="","",IF(YEAR(A703)&lt;&gt;Setup!$C$5,"",MONTH(A703)))</f>
      </c>
    </row>
    <row r="704" spans="1:9" x14ac:dyDescent="0.25">
      <c r="A704" s="22"/>
      <c r="F704" s="23"/>
      <c r="G704" s="23"/>
      <c r="H704" s="14">
        <f>IF(F704="","",F704-N(G704))</f>
      </c>
      <c r="I704" s="24">
        <f>IF(A704="","",IF(YEAR(A704)&lt;&gt;Setup!$C$5,"",MONTH(A704)))</f>
      </c>
    </row>
    <row r="705" spans="1:9" x14ac:dyDescent="0.25">
      <c r="A705" s="22"/>
      <c r="F705" s="23"/>
      <c r="G705" s="23"/>
      <c r="H705" s="14">
        <f>IF(F705="","",F705-N(G705))</f>
      </c>
      <c r="I705" s="24">
        <f>IF(A705="","",IF(YEAR(A705)&lt;&gt;Setup!$C$5,"",MONTH(A705)))</f>
      </c>
    </row>
    <row r="706" spans="1:9" x14ac:dyDescent="0.25">
      <c r="A706" s="22"/>
      <c r="F706" s="23"/>
      <c r="G706" s="23"/>
      <c r="H706" s="14">
        <f>IF(F706="","",F706-N(G706))</f>
      </c>
      <c r="I706" s="24">
        <f>IF(A706="","",IF(YEAR(A706)&lt;&gt;Setup!$C$5,"",MONTH(A706)))</f>
      </c>
    </row>
    <row r="707" spans="1:9" x14ac:dyDescent="0.25">
      <c r="A707" s="22"/>
      <c r="F707" s="23"/>
      <c r="G707" s="23"/>
      <c r="H707" s="14">
        <f>IF(F707="","",F707-N(G707))</f>
      </c>
      <c r="I707" s="24">
        <f>IF(A707="","",IF(YEAR(A707)&lt;&gt;Setup!$C$5,"",MONTH(A707)))</f>
      </c>
    </row>
    <row r="708" spans="1:9" x14ac:dyDescent="0.25">
      <c r="A708" s="22"/>
      <c r="F708" s="23"/>
      <c r="G708" s="23"/>
      <c r="H708" s="14">
        <f>IF(F708="","",F708-N(G708))</f>
      </c>
      <c r="I708" s="24">
        <f>IF(A708="","",IF(YEAR(A708)&lt;&gt;Setup!$C$5,"",MONTH(A708)))</f>
      </c>
    </row>
    <row r="709" spans="1:9" x14ac:dyDescent="0.25">
      <c r="A709" s="22"/>
      <c r="F709" s="23"/>
      <c r="G709" s="23"/>
      <c r="H709" s="14">
        <f>IF(F709="","",F709-N(G709))</f>
      </c>
      <c r="I709" s="24">
        <f>IF(A709="","",IF(YEAR(A709)&lt;&gt;Setup!$C$5,"",MONTH(A709)))</f>
      </c>
    </row>
    <row r="710" spans="1:9" x14ac:dyDescent="0.25">
      <c r="A710" s="22"/>
      <c r="F710" s="23"/>
      <c r="G710" s="23"/>
      <c r="H710" s="14">
        <f>IF(F710="","",F710-N(G710))</f>
      </c>
      <c r="I710" s="24">
        <f>IF(A710="","",IF(YEAR(A710)&lt;&gt;Setup!$C$5,"",MONTH(A710)))</f>
      </c>
    </row>
    <row r="711" spans="1:9" x14ac:dyDescent="0.25">
      <c r="A711" s="22"/>
      <c r="F711" s="23"/>
      <c r="G711" s="23"/>
      <c r="H711" s="14">
        <f>IF(F711="","",F711-N(G711))</f>
      </c>
      <c r="I711" s="24">
        <f>IF(A711="","",IF(YEAR(A711)&lt;&gt;Setup!$C$5,"",MONTH(A711)))</f>
      </c>
    </row>
    <row r="712" spans="1:9" x14ac:dyDescent="0.25">
      <c r="A712" s="22"/>
      <c r="F712" s="23"/>
      <c r="G712" s="23"/>
      <c r="H712" s="14">
        <f>IF(F712="","",F712-N(G712))</f>
      </c>
      <c r="I712" s="24">
        <f>IF(A712="","",IF(YEAR(A712)&lt;&gt;Setup!$C$5,"",MONTH(A712)))</f>
      </c>
    </row>
    <row r="713" spans="1:9" x14ac:dyDescent="0.25">
      <c r="A713" s="22"/>
      <c r="F713" s="23"/>
      <c r="G713" s="23"/>
      <c r="H713" s="14">
        <f>IF(F713="","",F713-N(G713))</f>
      </c>
      <c r="I713" s="24">
        <f>IF(A713="","",IF(YEAR(A713)&lt;&gt;Setup!$C$5,"",MONTH(A713)))</f>
      </c>
    </row>
    <row r="714" spans="1:9" x14ac:dyDescent="0.25">
      <c r="A714" s="22"/>
      <c r="F714" s="23"/>
      <c r="G714" s="23"/>
      <c r="H714" s="14">
        <f>IF(F714="","",F714-N(G714))</f>
      </c>
      <c r="I714" s="24">
        <f>IF(A714="","",IF(YEAR(A714)&lt;&gt;Setup!$C$5,"",MONTH(A714)))</f>
      </c>
    </row>
    <row r="715" spans="1:9" x14ac:dyDescent="0.25">
      <c r="A715" s="22"/>
      <c r="F715" s="23"/>
      <c r="G715" s="23"/>
      <c r="H715" s="14">
        <f>IF(F715="","",F715-N(G715))</f>
      </c>
      <c r="I715" s="24">
        <f>IF(A715="","",IF(YEAR(A715)&lt;&gt;Setup!$C$5,"",MONTH(A715)))</f>
      </c>
    </row>
    <row r="716" spans="1:9" x14ac:dyDescent="0.25">
      <c r="A716" s="22"/>
      <c r="F716" s="23"/>
      <c r="G716" s="23"/>
      <c r="H716" s="14">
        <f>IF(F716="","",F716-N(G716))</f>
      </c>
      <c r="I716" s="24">
        <f>IF(A716="","",IF(YEAR(A716)&lt;&gt;Setup!$C$5,"",MONTH(A716)))</f>
      </c>
    </row>
    <row r="717" spans="1:9" x14ac:dyDescent="0.25">
      <c r="A717" s="22"/>
      <c r="F717" s="23"/>
      <c r="G717" s="23"/>
      <c r="H717" s="14">
        <f>IF(F717="","",F717-N(G717))</f>
      </c>
      <c r="I717" s="24">
        <f>IF(A717="","",IF(YEAR(A717)&lt;&gt;Setup!$C$5,"",MONTH(A717)))</f>
      </c>
    </row>
    <row r="718" spans="1:9" x14ac:dyDescent="0.25">
      <c r="A718" s="22"/>
      <c r="F718" s="23"/>
      <c r="G718" s="23"/>
      <c r="H718" s="14">
        <f>IF(F718="","",F718-N(G718))</f>
      </c>
      <c r="I718" s="24">
        <f>IF(A718="","",IF(YEAR(A718)&lt;&gt;Setup!$C$5,"",MONTH(A718)))</f>
      </c>
    </row>
    <row r="719" spans="1:9" x14ac:dyDescent="0.25">
      <c r="A719" s="22"/>
      <c r="F719" s="23"/>
      <c r="G719" s="23"/>
      <c r="H719" s="14">
        <f>IF(F719="","",F719-N(G719))</f>
      </c>
      <c r="I719" s="24">
        <f>IF(A719="","",IF(YEAR(A719)&lt;&gt;Setup!$C$5,"",MONTH(A719)))</f>
      </c>
    </row>
    <row r="720" spans="1:9" x14ac:dyDescent="0.25">
      <c r="A720" s="22"/>
      <c r="F720" s="23"/>
      <c r="G720" s="23"/>
      <c r="H720" s="14">
        <f>IF(F720="","",F720-N(G720))</f>
      </c>
      <c r="I720" s="24">
        <f>IF(A720="","",IF(YEAR(A720)&lt;&gt;Setup!$C$5,"",MONTH(A720)))</f>
      </c>
    </row>
    <row r="721" spans="1:9" x14ac:dyDescent="0.25">
      <c r="A721" s="22"/>
      <c r="F721" s="23"/>
      <c r="G721" s="23"/>
      <c r="H721" s="14">
        <f>IF(F721="","",F721-N(G721))</f>
      </c>
      <c r="I721" s="24">
        <f>IF(A721="","",IF(YEAR(A721)&lt;&gt;Setup!$C$5,"",MONTH(A721)))</f>
      </c>
    </row>
    <row r="722" spans="1:9" x14ac:dyDescent="0.25">
      <c r="A722" s="22"/>
      <c r="F722" s="23"/>
      <c r="G722" s="23"/>
      <c r="H722" s="14">
        <f>IF(F722="","",F722-N(G722))</f>
      </c>
      <c r="I722" s="24">
        <f>IF(A722="","",IF(YEAR(A722)&lt;&gt;Setup!$C$5,"",MONTH(A722)))</f>
      </c>
    </row>
    <row r="723" spans="1:9" x14ac:dyDescent="0.25">
      <c r="A723" s="22"/>
      <c r="F723" s="23"/>
      <c r="G723" s="23"/>
      <c r="H723" s="14">
        <f>IF(F723="","",F723-N(G723))</f>
      </c>
      <c r="I723" s="24">
        <f>IF(A723="","",IF(YEAR(A723)&lt;&gt;Setup!$C$5,"",MONTH(A723)))</f>
      </c>
    </row>
    <row r="724" spans="1:9" x14ac:dyDescent="0.25">
      <c r="A724" s="22"/>
      <c r="F724" s="23"/>
      <c r="G724" s="23"/>
      <c r="H724" s="14">
        <f>IF(F724="","",F724-N(G724))</f>
      </c>
      <c r="I724" s="24">
        <f>IF(A724="","",IF(YEAR(A724)&lt;&gt;Setup!$C$5,"",MONTH(A724)))</f>
      </c>
    </row>
    <row r="725" spans="1:9" x14ac:dyDescent="0.25">
      <c r="A725" s="22"/>
      <c r="F725" s="23"/>
      <c r="G725" s="23"/>
      <c r="H725" s="14">
        <f>IF(F725="","",F725-N(G725))</f>
      </c>
      <c r="I725" s="24">
        <f>IF(A725="","",IF(YEAR(A725)&lt;&gt;Setup!$C$5,"",MONTH(A725)))</f>
      </c>
    </row>
    <row r="726" spans="1:9" x14ac:dyDescent="0.25">
      <c r="A726" s="22"/>
      <c r="F726" s="23"/>
      <c r="G726" s="23"/>
      <c r="H726" s="14">
        <f>IF(F726="","",F726-N(G726))</f>
      </c>
      <c r="I726" s="24">
        <f>IF(A726="","",IF(YEAR(A726)&lt;&gt;Setup!$C$5,"",MONTH(A726)))</f>
      </c>
    </row>
    <row r="727" spans="1:9" x14ac:dyDescent="0.25">
      <c r="A727" s="22"/>
      <c r="F727" s="23"/>
      <c r="G727" s="23"/>
      <c r="H727" s="14">
        <f>IF(F727="","",F727-N(G727))</f>
      </c>
      <c r="I727" s="24">
        <f>IF(A727="","",IF(YEAR(A727)&lt;&gt;Setup!$C$5,"",MONTH(A727)))</f>
      </c>
    </row>
    <row r="728" spans="1:9" x14ac:dyDescent="0.25">
      <c r="A728" s="22"/>
      <c r="F728" s="23"/>
      <c r="G728" s="23"/>
      <c r="H728" s="14">
        <f>IF(F728="","",F728-N(G728))</f>
      </c>
      <c r="I728" s="24">
        <f>IF(A728="","",IF(YEAR(A728)&lt;&gt;Setup!$C$5,"",MONTH(A728)))</f>
      </c>
    </row>
    <row r="729" spans="1:9" x14ac:dyDescent="0.25">
      <c r="A729" s="22"/>
      <c r="F729" s="23"/>
      <c r="G729" s="23"/>
      <c r="H729" s="14">
        <f>IF(F729="","",F729-N(G729))</f>
      </c>
      <c r="I729" s="24">
        <f>IF(A729="","",IF(YEAR(A729)&lt;&gt;Setup!$C$5,"",MONTH(A729)))</f>
      </c>
    </row>
    <row r="730" spans="1:9" x14ac:dyDescent="0.25">
      <c r="A730" s="22"/>
      <c r="F730" s="23"/>
      <c r="G730" s="23"/>
      <c r="H730" s="14">
        <f>IF(F730="","",F730-N(G730))</f>
      </c>
      <c r="I730" s="24">
        <f>IF(A730="","",IF(YEAR(A730)&lt;&gt;Setup!$C$5,"",MONTH(A730)))</f>
      </c>
    </row>
    <row r="731" spans="1:9" x14ac:dyDescent="0.25">
      <c r="A731" s="22"/>
      <c r="F731" s="23"/>
      <c r="G731" s="23"/>
      <c r="H731" s="14">
        <f>IF(F731="","",F731-N(G731))</f>
      </c>
      <c r="I731" s="24">
        <f>IF(A731="","",IF(YEAR(A731)&lt;&gt;Setup!$C$5,"",MONTH(A731)))</f>
      </c>
    </row>
    <row r="732" spans="1:9" x14ac:dyDescent="0.25">
      <c r="A732" s="22"/>
      <c r="F732" s="23"/>
      <c r="G732" s="23"/>
      <c r="H732" s="14">
        <f>IF(F732="","",F732-N(G732))</f>
      </c>
      <c r="I732" s="24">
        <f>IF(A732="","",IF(YEAR(A732)&lt;&gt;Setup!$C$5,"",MONTH(A732)))</f>
      </c>
    </row>
    <row r="733" spans="1:9" x14ac:dyDescent="0.25">
      <c r="A733" s="22"/>
      <c r="F733" s="23"/>
      <c r="G733" s="23"/>
      <c r="H733" s="14">
        <f>IF(F733="","",F733-N(G733))</f>
      </c>
      <c r="I733" s="24">
        <f>IF(A733="","",IF(YEAR(A733)&lt;&gt;Setup!$C$5,"",MONTH(A733)))</f>
      </c>
    </row>
    <row r="734" spans="1:9" x14ac:dyDescent="0.25">
      <c r="A734" s="22"/>
      <c r="F734" s="23"/>
      <c r="G734" s="23"/>
      <c r="H734" s="14">
        <f>IF(F734="","",F734-N(G734))</f>
      </c>
      <c r="I734" s="24">
        <f>IF(A734="","",IF(YEAR(A734)&lt;&gt;Setup!$C$5,"",MONTH(A734)))</f>
      </c>
    </row>
    <row r="735" spans="1:9" x14ac:dyDescent="0.25">
      <c r="A735" s="22"/>
      <c r="F735" s="23"/>
      <c r="G735" s="23"/>
      <c r="H735" s="14">
        <f>IF(F735="","",F735-N(G735))</f>
      </c>
      <c r="I735" s="24">
        <f>IF(A735="","",IF(YEAR(A735)&lt;&gt;Setup!$C$5,"",MONTH(A735)))</f>
      </c>
    </row>
    <row r="736" spans="1:9" x14ac:dyDescent="0.25">
      <c r="A736" s="22"/>
      <c r="F736" s="23"/>
      <c r="G736" s="23"/>
      <c r="H736" s="14">
        <f>IF(F736="","",F736-N(G736))</f>
      </c>
      <c r="I736" s="24">
        <f>IF(A736="","",IF(YEAR(A736)&lt;&gt;Setup!$C$5,"",MONTH(A736)))</f>
      </c>
    </row>
    <row r="737" spans="1:9" x14ac:dyDescent="0.25">
      <c r="A737" s="22"/>
      <c r="F737" s="23"/>
      <c r="G737" s="23"/>
      <c r="H737" s="14">
        <f>IF(F737="","",F737-N(G737))</f>
      </c>
      <c r="I737" s="24">
        <f>IF(A737="","",IF(YEAR(A737)&lt;&gt;Setup!$C$5,"",MONTH(A737)))</f>
      </c>
    </row>
    <row r="738" spans="1:9" x14ac:dyDescent="0.25">
      <c r="A738" s="22"/>
      <c r="F738" s="23"/>
      <c r="G738" s="23"/>
      <c r="H738" s="14">
        <f>IF(F738="","",F738-N(G738))</f>
      </c>
      <c r="I738" s="24">
        <f>IF(A738="","",IF(YEAR(A738)&lt;&gt;Setup!$C$5,"",MONTH(A738)))</f>
      </c>
    </row>
    <row r="739" spans="1:9" x14ac:dyDescent="0.25">
      <c r="A739" s="22"/>
      <c r="F739" s="23"/>
      <c r="G739" s="23"/>
      <c r="H739" s="14">
        <f>IF(F739="","",F739-N(G739))</f>
      </c>
      <c r="I739" s="24">
        <f>IF(A739="","",IF(YEAR(A739)&lt;&gt;Setup!$C$5,"",MONTH(A739)))</f>
      </c>
    </row>
    <row r="740" spans="1:9" x14ac:dyDescent="0.25">
      <c r="A740" s="22"/>
      <c r="F740" s="23"/>
      <c r="G740" s="23"/>
      <c r="H740" s="14">
        <f>IF(F740="","",F740-N(G740))</f>
      </c>
      <c r="I740" s="24">
        <f>IF(A740="","",IF(YEAR(A740)&lt;&gt;Setup!$C$5,"",MONTH(A740)))</f>
      </c>
    </row>
    <row r="741" spans="1:9" x14ac:dyDescent="0.25">
      <c r="A741" s="22"/>
      <c r="F741" s="23"/>
      <c r="G741" s="23"/>
      <c r="H741" s="14">
        <f>IF(F741="","",F741-N(G741))</f>
      </c>
      <c r="I741" s="24">
        <f>IF(A741="","",IF(YEAR(A741)&lt;&gt;Setup!$C$5,"",MONTH(A741)))</f>
      </c>
    </row>
    <row r="742" spans="1:9" x14ac:dyDescent="0.25">
      <c r="A742" s="22"/>
      <c r="F742" s="23"/>
      <c r="G742" s="23"/>
      <c r="H742" s="14">
        <f>IF(F742="","",F742-N(G742))</f>
      </c>
      <c r="I742" s="24">
        <f>IF(A742="","",IF(YEAR(A742)&lt;&gt;Setup!$C$5,"",MONTH(A742)))</f>
      </c>
    </row>
    <row r="743" spans="1:9" x14ac:dyDescent="0.25">
      <c r="A743" s="22"/>
      <c r="F743" s="23"/>
      <c r="G743" s="23"/>
      <c r="H743" s="14">
        <f>IF(F743="","",F743-N(G743))</f>
      </c>
      <c r="I743" s="24">
        <f>IF(A743="","",IF(YEAR(A743)&lt;&gt;Setup!$C$5,"",MONTH(A743)))</f>
      </c>
    </row>
    <row r="744" spans="1:9" x14ac:dyDescent="0.25">
      <c r="A744" s="22"/>
      <c r="F744" s="23"/>
      <c r="G744" s="23"/>
      <c r="H744" s="14">
        <f>IF(F744="","",F744-N(G744))</f>
      </c>
      <c r="I744" s="24">
        <f>IF(A744="","",IF(YEAR(A744)&lt;&gt;Setup!$C$5,"",MONTH(A744)))</f>
      </c>
    </row>
    <row r="745" spans="1:9" x14ac:dyDescent="0.25">
      <c r="A745" s="22"/>
      <c r="F745" s="23"/>
      <c r="G745" s="23"/>
      <c r="H745" s="14">
        <f>IF(F745="","",F745-N(G745))</f>
      </c>
      <c r="I745" s="24">
        <f>IF(A745="","",IF(YEAR(A745)&lt;&gt;Setup!$C$5,"",MONTH(A745)))</f>
      </c>
    </row>
    <row r="746" spans="1:9" x14ac:dyDescent="0.25">
      <c r="A746" s="22"/>
      <c r="F746" s="23"/>
      <c r="G746" s="23"/>
      <c r="H746" s="14">
        <f>IF(F746="","",F746-N(G746))</f>
      </c>
      <c r="I746" s="24">
        <f>IF(A746="","",IF(YEAR(A746)&lt;&gt;Setup!$C$5,"",MONTH(A746)))</f>
      </c>
    </row>
    <row r="747" spans="1:9" x14ac:dyDescent="0.25">
      <c r="A747" s="22"/>
      <c r="F747" s="23"/>
      <c r="G747" s="23"/>
      <c r="H747" s="14">
        <f>IF(F747="","",F747-N(G747))</f>
      </c>
      <c r="I747" s="24">
        <f>IF(A747="","",IF(YEAR(A747)&lt;&gt;Setup!$C$5,"",MONTH(A747)))</f>
      </c>
    </row>
    <row r="748" spans="1:9" x14ac:dyDescent="0.25">
      <c r="A748" s="22"/>
      <c r="F748" s="23"/>
      <c r="G748" s="23"/>
      <c r="H748" s="14">
        <f>IF(F748="","",F748-N(G748))</f>
      </c>
      <c r="I748" s="24">
        <f>IF(A748="","",IF(YEAR(A748)&lt;&gt;Setup!$C$5,"",MONTH(A748)))</f>
      </c>
    </row>
    <row r="749" spans="1:9" x14ac:dyDescent="0.25">
      <c r="A749" s="22"/>
      <c r="F749" s="23"/>
      <c r="G749" s="23"/>
      <c r="H749" s="14">
        <f>IF(F749="","",F749-N(G749))</f>
      </c>
      <c r="I749" s="24">
        <f>IF(A749="","",IF(YEAR(A749)&lt;&gt;Setup!$C$5,"",MONTH(A749)))</f>
      </c>
    </row>
    <row r="750" spans="1:9" x14ac:dyDescent="0.25">
      <c r="A750" s="22"/>
      <c r="F750" s="23"/>
      <c r="G750" s="23"/>
      <c r="H750" s="14">
        <f>IF(F750="","",F750-N(G750))</f>
      </c>
      <c r="I750" s="24">
        <f>IF(A750="","",IF(YEAR(A750)&lt;&gt;Setup!$C$5,"",MONTH(A750)))</f>
      </c>
    </row>
    <row r="751" spans="1:9" x14ac:dyDescent="0.25">
      <c r="A751" s="22"/>
      <c r="F751" s="23"/>
      <c r="G751" s="23"/>
      <c r="H751" s="14">
        <f>IF(F751="","",F751-N(G751))</f>
      </c>
      <c r="I751" s="24">
        <f>IF(A751="","",IF(YEAR(A751)&lt;&gt;Setup!$C$5,"",MONTH(A751)))</f>
      </c>
    </row>
    <row r="752" spans="1:9" x14ac:dyDescent="0.25">
      <c r="A752" s="22"/>
      <c r="F752" s="23"/>
      <c r="G752" s="23"/>
      <c r="H752" s="14">
        <f>IF(F752="","",F752-N(G752))</f>
      </c>
      <c r="I752" s="24">
        <f>IF(A752="","",IF(YEAR(A752)&lt;&gt;Setup!$C$5,"",MONTH(A752)))</f>
      </c>
    </row>
    <row r="753" spans="1:9" x14ac:dyDescent="0.25">
      <c r="A753" s="22"/>
      <c r="F753" s="23"/>
      <c r="G753" s="23"/>
      <c r="H753" s="14">
        <f>IF(F753="","",F753-N(G753))</f>
      </c>
      <c r="I753" s="24">
        <f>IF(A753="","",IF(YEAR(A753)&lt;&gt;Setup!$C$5,"",MONTH(A753)))</f>
      </c>
    </row>
    <row r="754" spans="1:9" x14ac:dyDescent="0.25">
      <c r="A754" s="22"/>
      <c r="F754" s="23"/>
      <c r="G754" s="23"/>
      <c r="H754" s="14">
        <f>IF(F754="","",F754-N(G754))</f>
      </c>
      <c r="I754" s="24">
        <f>IF(A754="","",IF(YEAR(A754)&lt;&gt;Setup!$C$5,"",MONTH(A754)))</f>
      </c>
    </row>
    <row r="755" spans="1:9" x14ac:dyDescent="0.25">
      <c r="A755" s="22"/>
      <c r="F755" s="23"/>
      <c r="G755" s="23"/>
      <c r="H755" s="14">
        <f>IF(F755="","",F755-N(G755))</f>
      </c>
      <c r="I755" s="24">
        <f>IF(A755="","",IF(YEAR(A755)&lt;&gt;Setup!$C$5,"",MONTH(A755)))</f>
      </c>
    </row>
    <row r="756" spans="1:9" x14ac:dyDescent="0.25">
      <c r="A756" s="22"/>
      <c r="F756" s="23"/>
      <c r="G756" s="23"/>
      <c r="H756" s="14">
        <f>IF(F756="","",F756-N(G756))</f>
      </c>
      <c r="I756" s="24">
        <f>IF(A756="","",IF(YEAR(A756)&lt;&gt;Setup!$C$5,"",MONTH(A756)))</f>
      </c>
    </row>
    <row r="757" spans="1:9" x14ac:dyDescent="0.25">
      <c r="A757" s="22"/>
      <c r="F757" s="23"/>
      <c r="G757" s="23"/>
      <c r="H757" s="14">
        <f>IF(F757="","",F757-N(G757))</f>
      </c>
      <c r="I757" s="24">
        <f>IF(A757="","",IF(YEAR(A757)&lt;&gt;Setup!$C$5,"",MONTH(A757)))</f>
      </c>
    </row>
    <row r="758" spans="1:9" x14ac:dyDescent="0.25">
      <c r="A758" s="22"/>
      <c r="F758" s="23"/>
      <c r="G758" s="23"/>
      <c r="H758" s="14">
        <f>IF(F758="","",F758-N(G758))</f>
      </c>
      <c r="I758" s="24">
        <f>IF(A758="","",IF(YEAR(A758)&lt;&gt;Setup!$C$5,"",MONTH(A758)))</f>
      </c>
    </row>
    <row r="759" spans="1:9" x14ac:dyDescent="0.25">
      <c r="A759" s="22"/>
      <c r="F759" s="23"/>
      <c r="G759" s="23"/>
      <c r="H759" s="14">
        <f>IF(F759="","",F759-N(G759))</f>
      </c>
      <c r="I759" s="24">
        <f>IF(A759="","",IF(YEAR(A759)&lt;&gt;Setup!$C$5,"",MONTH(A759)))</f>
      </c>
    </row>
    <row r="760" spans="1:9" x14ac:dyDescent="0.25">
      <c r="A760" s="22"/>
      <c r="F760" s="23"/>
      <c r="G760" s="23"/>
      <c r="H760" s="14">
        <f>IF(F760="","",F760-N(G760))</f>
      </c>
      <c r="I760" s="24">
        <f>IF(A760="","",IF(YEAR(A760)&lt;&gt;Setup!$C$5,"",MONTH(A760)))</f>
      </c>
    </row>
    <row r="761" spans="1:9" x14ac:dyDescent="0.25">
      <c r="A761" s="22"/>
      <c r="F761" s="23"/>
      <c r="G761" s="23"/>
      <c r="H761" s="14">
        <f>IF(F761="","",F761-N(G761))</f>
      </c>
      <c r="I761" s="24">
        <f>IF(A761="","",IF(YEAR(A761)&lt;&gt;Setup!$C$5,"",MONTH(A761)))</f>
      </c>
    </row>
    <row r="762" spans="1:9" x14ac:dyDescent="0.25">
      <c r="A762" s="22"/>
      <c r="F762" s="23"/>
      <c r="G762" s="23"/>
      <c r="H762" s="14">
        <f>IF(F762="","",F762-N(G762))</f>
      </c>
      <c r="I762" s="24">
        <f>IF(A762="","",IF(YEAR(A762)&lt;&gt;Setup!$C$5,"",MONTH(A762)))</f>
      </c>
    </row>
    <row r="763" spans="1:9" x14ac:dyDescent="0.25">
      <c r="A763" s="22"/>
      <c r="F763" s="23"/>
      <c r="G763" s="23"/>
      <c r="H763" s="14">
        <f>IF(F763="","",F763-N(G763))</f>
      </c>
      <c r="I763" s="24">
        <f>IF(A763="","",IF(YEAR(A763)&lt;&gt;Setup!$C$5,"",MONTH(A763)))</f>
      </c>
    </row>
    <row r="764" spans="1:9" x14ac:dyDescent="0.25">
      <c r="A764" s="22"/>
      <c r="F764" s="23"/>
      <c r="G764" s="23"/>
      <c r="H764" s="14">
        <f>IF(F764="","",F764-N(G764))</f>
      </c>
      <c r="I764" s="24">
        <f>IF(A764="","",IF(YEAR(A764)&lt;&gt;Setup!$C$5,"",MONTH(A764)))</f>
      </c>
    </row>
    <row r="765" spans="1:9" x14ac:dyDescent="0.25">
      <c r="A765" s="22"/>
      <c r="F765" s="23"/>
      <c r="G765" s="23"/>
      <c r="H765" s="14">
        <f>IF(F765="","",F765-N(G765))</f>
      </c>
      <c r="I765" s="24">
        <f>IF(A765="","",IF(YEAR(A765)&lt;&gt;Setup!$C$5,"",MONTH(A765)))</f>
      </c>
    </row>
    <row r="766" spans="1:9" x14ac:dyDescent="0.25">
      <c r="A766" s="22"/>
      <c r="F766" s="23"/>
      <c r="G766" s="23"/>
      <c r="H766" s="14">
        <f>IF(F766="","",F766-N(G766))</f>
      </c>
      <c r="I766" s="24">
        <f>IF(A766="","",IF(YEAR(A766)&lt;&gt;Setup!$C$5,"",MONTH(A766)))</f>
      </c>
    </row>
    <row r="767" spans="1:9" x14ac:dyDescent="0.25">
      <c r="A767" s="22"/>
      <c r="F767" s="23"/>
      <c r="G767" s="23"/>
      <c r="H767" s="14">
        <f>IF(F767="","",F767-N(G767))</f>
      </c>
      <c r="I767" s="24">
        <f>IF(A767="","",IF(YEAR(A767)&lt;&gt;Setup!$C$5,"",MONTH(A767)))</f>
      </c>
    </row>
    <row r="768" spans="1:9" x14ac:dyDescent="0.25">
      <c r="A768" s="22"/>
      <c r="F768" s="23"/>
      <c r="G768" s="23"/>
      <c r="H768" s="14">
        <f>IF(F768="","",F768-N(G768))</f>
      </c>
      <c r="I768" s="24">
        <f>IF(A768="","",IF(YEAR(A768)&lt;&gt;Setup!$C$5,"",MONTH(A768)))</f>
      </c>
    </row>
    <row r="769" spans="1:9" x14ac:dyDescent="0.25">
      <c r="A769" s="22"/>
      <c r="F769" s="23"/>
      <c r="G769" s="23"/>
      <c r="H769" s="14">
        <f>IF(F769="","",F769-N(G769))</f>
      </c>
      <c r="I769" s="24">
        <f>IF(A769="","",IF(YEAR(A769)&lt;&gt;Setup!$C$5,"",MONTH(A769)))</f>
      </c>
    </row>
    <row r="770" spans="1:9" x14ac:dyDescent="0.25">
      <c r="A770" s="22"/>
      <c r="F770" s="23"/>
      <c r="G770" s="23"/>
      <c r="H770" s="14">
        <f>IF(F770="","",F770-N(G770))</f>
      </c>
      <c r="I770" s="24">
        <f>IF(A770="","",IF(YEAR(A770)&lt;&gt;Setup!$C$5,"",MONTH(A770)))</f>
      </c>
    </row>
    <row r="771" spans="1:9" x14ac:dyDescent="0.25">
      <c r="A771" s="22"/>
      <c r="F771" s="23"/>
      <c r="G771" s="23"/>
      <c r="H771" s="14">
        <f>IF(F771="","",F771-N(G771))</f>
      </c>
      <c r="I771" s="24">
        <f>IF(A771="","",IF(YEAR(A771)&lt;&gt;Setup!$C$5,"",MONTH(A771)))</f>
      </c>
    </row>
    <row r="772" spans="1:9" x14ac:dyDescent="0.25">
      <c r="A772" s="22"/>
      <c r="F772" s="23"/>
      <c r="G772" s="23"/>
      <c r="H772" s="14">
        <f>IF(F772="","",F772-N(G772))</f>
      </c>
      <c r="I772" s="24">
        <f>IF(A772="","",IF(YEAR(A772)&lt;&gt;Setup!$C$5,"",MONTH(A772)))</f>
      </c>
    </row>
    <row r="773" spans="1:9" x14ac:dyDescent="0.25">
      <c r="A773" s="22"/>
      <c r="F773" s="23"/>
      <c r="G773" s="23"/>
      <c r="H773" s="14">
        <f>IF(F773="","",F773-N(G773))</f>
      </c>
      <c r="I773" s="24">
        <f>IF(A773="","",IF(YEAR(A773)&lt;&gt;Setup!$C$5,"",MONTH(A773)))</f>
      </c>
    </row>
    <row r="774" spans="1:9" x14ac:dyDescent="0.25">
      <c r="A774" s="22"/>
      <c r="F774" s="23"/>
      <c r="G774" s="23"/>
      <c r="H774" s="14">
        <f>IF(F774="","",F774-N(G774))</f>
      </c>
      <c r="I774" s="24">
        <f>IF(A774="","",IF(YEAR(A774)&lt;&gt;Setup!$C$5,"",MONTH(A774)))</f>
      </c>
    </row>
    <row r="775" spans="1:9" x14ac:dyDescent="0.25">
      <c r="A775" s="22"/>
      <c r="F775" s="23"/>
      <c r="G775" s="23"/>
      <c r="H775" s="14">
        <f>IF(F775="","",F775-N(G775))</f>
      </c>
      <c r="I775" s="24">
        <f>IF(A775="","",IF(YEAR(A775)&lt;&gt;Setup!$C$5,"",MONTH(A775)))</f>
      </c>
    </row>
    <row r="776" spans="1:9" x14ac:dyDescent="0.25">
      <c r="A776" s="22"/>
      <c r="F776" s="23"/>
      <c r="G776" s="23"/>
      <c r="H776" s="14">
        <f>IF(F776="","",F776-N(G776))</f>
      </c>
      <c r="I776" s="24">
        <f>IF(A776="","",IF(YEAR(A776)&lt;&gt;Setup!$C$5,"",MONTH(A776)))</f>
      </c>
    </row>
    <row r="777" spans="1:9" x14ac:dyDescent="0.25">
      <c r="A777" s="22"/>
      <c r="F777" s="23"/>
      <c r="G777" s="23"/>
      <c r="H777" s="14">
        <f>IF(F777="","",F777-N(G777))</f>
      </c>
      <c r="I777" s="24">
        <f>IF(A777="","",IF(YEAR(A777)&lt;&gt;Setup!$C$5,"",MONTH(A777)))</f>
      </c>
    </row>
    <row r="778" spans="1:9" x14ac:dyDescent="0.25">
      <c r="A778" s="22"/>
      <c r="F778" s="23"/>
      <c r="G778" s="23"/>
      <c r="H778" s="14">
        <f>IF(F778="","",F778-N(G778))</f>
      </c>
      <c r="I778" s="24">
        <f>IF(A778="","",IF(YEAR(A778)&lt;&gt;Setup!$C$5,"",MONTH(A778)))</f>
      </c>
    </row>
    <row r="779" spans="1:9" x14ac:dyDescent="0.25">
      <c r="A779" s="22"/>
      <c r="F779" s="23"/>
      <c r="G779" s="23"/>
      <c r="H779" s="14">
        <f>IF(F779="","",F779-N(G779))</f>
      </c>
      <c r="I779" s="24">
        <f>IF(A779="","",IF(YEAR(A779)&lt;&gt;Setup!$C$5,"",MONTH(A779)))</f>
      </c>
    </row>
    <row r="780" spans="1:9" x14ac:dyDescent="0.25">
      <c r="A780" s="22"/>
      <c r="F780" s="23"/>
      <c r="G780" s="23"/>
      <c r="H780" s="14">
        <f>IF(F780="","",F780-N(G780))</f>
      </c>
      <c r="I780" s="24">
        <f>IF(A780="","",IF(YEAR(A780)&lt;&gt;Setup!$C$5,"",MONTH(A780)))</f>
      </c>
    </row>
    <row r="781" spans="1:9" x14ac:dyDescent="0.25">
      <c r="A781" s="22"/>
      <c r="F781" s="23"/>
      <c r="G781" s="23"/>
      <c r="H781" s="14">
        <f>IF(F781="","",F781-N(G781))</f>
      </c>
      <c r="I781" s="24">
        <f>IF(A781="","",IF(YEAR(A781)&lt;&gt;Setup!$C$5,"",MONTH(A781)))</f>
      </c>
    </row>
    <row r="782" spans="1:9" x14ac:dyDescent="0.25">
      <c r="A782" s="22"/>
      <c r="F782" s="23"/>
      <c r="G782" s="23"/>
      <c r="H782" s="14">
        <f>IF(F782="","",F782-N(G782))</f>
      </c>
      <c r="I782" s="24">
        <f>IF(A782="","",IF(YEAR(A782)&lt;&gt;Setup!$C$5,"",MONTH(A782)))</f>
      </c>
    </row>
    <row r="783" spans="1:9" x14ac:dyDescent="0.25">
      <c r="A783" s="22"/>
      <c r="F783" s="23"/>
      <c r="G783" s="23"/>
      <c r="H783" s="14">
        <f>IF(F783="","",F783-N(G783))</f>
      </c>
      <c r="I783" s="24">
        <f>IF(A783="","",IF(YEAR(A783)&lt;&gt;Setup!$C$5,"",MONTH(A783)))</f>
      </c>
    </row>
    <row r="784" spans="1:9" x14ac:dyDescent="0.25">
      <c r="A784" s="22"/>
      <c r="F784" s="23"/>
      <c r="G784" s="23"/>
      <c r="H784" s="14">
        <f>IF(F784="","",F784-N(G784))</f>
      </c>
      <c r="I784" s="24">
        <f>IF(A784="","",IF(YEAR(A784)&lt;&gt;Setup!$C$5,"",MONTH(A784)))</f>
      </c>
    </row>
    <row r="785" spans="1:9" x14ac:dyDescent="0.25">
      <c r="A785" s="22"/>
      <c r="F785" s="23"/>
      <c r="G785" s="23"/>
      <c r="H785" s="14">
        <f>IF(F785="","",F785-N(G785))</f>
      </c>
      <c r="I785" s="24">
        <f>IF(A785="","",IF(YEAR(A785)&lt;&gt;Setup!$C$5,"",MONTH(A785)))</f>
      </c>
    </row>
    <row r="786" spans="1:9" x14ac:dyDescent="0.25">
      <c r="A786" s="22"/>
      <c r="F786" s="23"/>
      <c r="G786" s="23"/>
      <c r="H786" s="14">
        <f>IF(F786="","",F786-N(G786))</f>
      </c>
      <c r="I786" s="24">
        <f>IF(A786="","",IF(YEAR(A786)&lt;&gt;Setup!$C$5,"",MONTH(A786)))</f>
      </c>
    </row>
    <row r="787" spans="1:9" x14ac:dyDescent="0.25">
      <c r="A787" s="22"/>
      <c r="F787" s="23"/>
      <c r="G787" s="23"/>
      <c r="H787" s="14">
        <f>IF(F787="","",F787-N(G787))</f>
      </c>
      <c r="I787" s="24">
        <f>IF(A787="","",IF(YEAR(A787)&lt;&gt;Setup!$C$5,"",MONTH(A787)))</f>
      </c>
    </row>
    <row r="788" spans="1:9" x14ac:dyDescent="0.25">
      <c r="A788" s="22"/>
      <c r="F788" s="23"/>
      <c r="G788" s="23"/>
      <c r="H788" s="14">
        <f>IF(F788="","",F788-N(G788))</f>
      </c>
      <c r="I788" s="24">
        <f>IF(A788="","",IF(YEAR(A788)&lt;&gt;Setup!$C$5,"",MONTH(A788)))</f>
      </c>
    </row>
    <row r="789" spans="1:9" x14ac:dyDescent="0.25">
      <c r="A789" s="22"/>
      <c r="F789" s="23"/>
      <c r="G789" s="23"/>
      <c r="H789" s="14">
        <f>IF(F789="","",F789-N(G789))</f>
      </c>
      <c r="I789" s="24">
        <f>IF(A789="","",IF(YEAR(A789)&lt;&gt;Setup!$C$5,"",MONTH(A789)))</f>
      </c>
    </row>
    <row r="790" spans="1:9" x14ac:dyDescent="0.25">
      <c r="A790" s="22"/>
      <c r="F790" s="23"/>
      <c r="G790" s="23"/>
      <c r="H790" s="14">
        <f>IF(F790="","",F790-N(G790))</f>
      </c>
      <c r="I790" s="24">
        <f>IF(A790="","",IF(YEAR(A790)&lt;&gt;Setup!$C$5,"",MONTH(A790)))</f>
      </c>
    </row>
    <row r="791" spans="1:9" x14ac:dyDescent="0.25">
      <c r="A791" s="22"/>
      <c r="F791" s="23"/>
      <c r="G791" s="23"/>
      <c r="H791" s="14">
        <f>IF(F791="","",F791-N(G791))</f>
      </c>
      <c r="I791" s="24">
        <f>IF(A791="","",IF(YEAR(A791)&lt;&gt;Setup!$C$5,"",MONTH(A791)))</f>
      </c>
    </row>
    <row r="792" spans="1:9" x14ac:dyDescent="0.25">
      <c r="A792" s="22"/>
      <c r="F792" s="23"/>
      <c r="G792" s="23"/>
      <c r="H792" s="14">
        <f>IF(F792="","",F792-N(G792))</f>
      </c>
      <c r="I792" s="24">
        <f>IF(A792="","",IF(YEAR(A792)&lt;&gt;Setup!$C$5,"",MONTH(A792)))</f>
      </c>
    </row>
    <row r="793" spans="1:9" x14ac:dyDescent="0.25">
      <c r="A793" s="22"/>
      <c r="F793" s="23"/>
      <c r="G793" s="23"/>
      <c r="H793" s="14">
        <f>IF(F793="","",F793-N(G793))</f>
      </c>
      <c r="I793" s="24">
        <f>IF(A793="","",IF(YEAR(A793)&lt;&gt;Setup!$C$5,"",MONTH(A793)))</f>
      </c>
    </row>
    <row r="794" spans="1:9" x14ac:dyDescent="0.25">
      <c r="A794" s="22"/>
      <c r="F794" s="23"/>
      <c r="G794" s="23"/>
      <c r="H794" s="14">
        <f>IF(F794="","",F794-N(G794))</f>
      </c>
      <c r="I794" s="24">
        <f>IF(A794="","",IF(YEAR(A794)&lt;&gt;Setup!$C$5,"",MONTH(A794)))</f>
      </c>
    </row>
    <row r="795" spans="1:9" x14ac:dyDescent="0.25">
      <c r="A795" s="22"/>
      <c r="F795" s="23"/>
      <c r="G795" s="23"/>
      <c r="H795" s="14">
        <f>IF(F795="","",F795-N(G795))</f>
      </c>
      <c r="I795" s="24">
        <f>IF(A795="","",IF(YEAR(A795)&lt;&gt;Setup!$C$5,"",MONTH(A795)))</f>
      </c>
    </row>
    <row r="796" spans="1:9" x14ac:dyDescent="0.25">
      <c r="A796" s="22"/>
      <c r="F796" s="23"/>
      <c r="G796" s="23"/>
      <c r="H796" s="14">
        <f>IF(F796="","",F796-N(G796))</f>
      </c>
      <c r="I796" s="24">
        <f>IF(A796="","",IF(YEAR(A796)&lt;&gt;Setup!$C$5,"",MONTH(A796)))</f>
      </c>
    </row>
    <row r="797" spans="1:9" x14ac:dyDescent="0.25">
      <c r="A797" s="22"/>
      <c r="F797" s="23"/>
      <c r="G797" s="23"/>
      <c r="H797" s="14">
        <f>IF(F797="","",F797-N(G797))</f>
      </c>
      <c r="I797" s="24">
        <f>IF(A797="","",IF(YEAR(A797)&lt;&gt;Setup!$C$5,"",MONTH(A797)))</f>
      </c>
    </row>
    <row r="798" spans="1:9" x14ac:dyDescent="0.25">
      <c r="A798" s="22"/>
      <c r="F798" s="23"/>
      <c r="G798" s="23"/>
      <c r="H798" s="14">
        <f>IF(F798="","",F798-N(G798))</f>
      </c>
      <c r="I798" s="24">
        <f>IF(A798="","",IF(YEAR(A798)&lt;&gt;Setup!$C$5,"",MONTH(A798)))</f>
      </c>
    </row>
    <row r="799" spans="1:9" x14ac:dyDescent="0.25">
      <c r="A799" s="22"/>
      <c r="F799" s="23"/>
      <c r="G799" s="23"/>
      <c r="H799" s="14">
        <f>IF(F799="","",F799-N(G799))</f>
      </c>
      <c r="I799" s="24">
        <f>IF(A799="","",IF(YEAR(A799)&lt;&gt;Setup!$C$5,"",MONTH(A799)))</f>
      </c>
    </row>
    <row r="800" spans="1:9" x14ac:dyDescent="0.25">
      <c r="A800" s="22"/>
      <c r="F800" s="23"/>
      <c r="G800" s="23"/>
      <c r="H800" s="14">
        <f>IF(F800="","",F800-N(G800))</f>
      </c>
      <c r="I800" s="24">
        <f>IF(A800="","",IF(YEAR(A800)&lt;&gt;Setup!$C$5,"",MONTH(A800)))</f>
      </c>
    </row>
    <row r="801" spans="1:9" x14ac:dyDescent="0.25">
      <c r="A801" s="22"/>
      <c r="F801" s="23"/>
      <c r="G801" s="23"/>
      <c r="H801" s="14">
        <f>IF(F801="","",F801-N(G801))</f>
      </c>
      <c r="I801" s="24">
        <f>IF(A801="","",IF(YEAR(A801)&lt;&gt;Setup!$C$5,"",MONTH(A801)))</f>
      </c>
    </row>
    <row r="802" spans="1:9" x14ac:dyDescent="0.25">
      <c r="A802" s="22"/>
      <c r="F802" s="23"/>
      <c r="G802" s="23"/>
      <c r="H802" s="14">
        <f>IF(F802="","",F802-N(G802))</f>
      </c>
      <c r="I802" s="24">
        <f>IF(A802="","",IF(YEAR(A802)&lt;&gt;Setup!$C$5,"",MONTH(A802)))</f>
      </c>
    </row>
    <row r="803" spans="1:9" x14ac:dyDescent="0.25">
      <c r="A803" s="22"/>
      <c r="F803" s="23"/>
      <c r="G803" s="23"/>
      <c r="H803" s="14">
        <f>IF(F803="","",F803-N(G803))</f>
      </c>
      <c r="I803" s="24">
        <f>IF(A803="","",IF(YEAR(A803)&lt;&gt;Setup!$C$5,"",MONTH(A803)))</f>
      </c>
    </row>
    <row r="804" spans="1:9" x14ac:dyDescent="0.25">
      <c r="A804" s="22"/>
      <c r="F804" s="23"/>
      <c r="G804" s="23"/>
      <c r="H804" s="14">
        <f>IF(F804="","",F804-N(G804))</f>
      </c>
      <c r="I804" s="24">
        <f>IF(A804="","",IF(YEAR(A804)&lt;&gt;Setup!$C$5,"",MONTH(A804)))</f>
      </c>
    </row>
    <row r="805" spans="1:9" x14ac:dyDescent="0.25">
      <c r="A805" s="22"/>
      <c r="F805" s="23"/>
      <c r="G805" s="23"/>
      <c r="H805" s="14">
        <f>IF(F805="","",F805-N(G805))</f>
      </c>
      <c r="I805" s="24">
        <f>IF(A805="","",IF(YEAR(A805)&lt;&gt;Setup!$C$5,"",MONTH(A805)))</f>
      </c>
    </row>
    <row r="806" spans="1:9" x14ac:dyDescent="0.25">
      <c r="A806" s="22"/>
      <c r="F806" s="23"/>
      <c r="G806" s="23"/>
      <c r="H806" s="14">
        <f>IF(F806="","",F806-N(G806))</f>
      </c>
      <c r="I806" s="24">
        <f>IF(A806="","",IF(YEAR(A806)&lt;&gt;Setup!$C$5,"",MONTH(A806)))</f>
      </c>
    </row>
    <row r="807" spans="1:9" x14ac:dyDescent="0.25">
      <c r="A807" s="22"/>
      <c r="F807" s="23"/>
      <c r="G807" s="23"/>
      <c r="H807" s="14">
        <f>IF(F807="","",F807-N(G807))</f>
      </c>
      <c r="I807" s="24">
        <f>IF(A807="","",IF(YEAR(A807)&lt;&gt;Setup!$C$5,"",MONTH(A807)))</f>
      </c>
    </row>
    <row r="808" spans="1:9" x14ac:dyDescent="0.25">
      <c r="A808" s="22"/>
      <c r="F808" s="23"/>
      <c r="G808" s="23"/>
      <c r="H808" s="14">
        <f>IF(F808="","",F808-N(G808))</f>
      </c>
      <c r="I808" s="24">
        <f>IF(A808="","",IF(YEAR(A808)&lt;&gt;Setup!$C$5,"",MONTH(A808)))</f>
      </c>
    </row>
    <row r="809" spans="1:9" x14ac:dyDescent="0.25">
      <c r="A809" s="22"/>
      <c r="F809" s="23"/>
      <c r="G809" s="23"/>
      <c r="H809" s="14">
        <f>IF(F809="","",F809-N(G809))</f>
      </c>
      <c r="I809" s="24">
        <f>IF(A809="","",IF(YEAR(A809)&lt;&gt;Setup!$C$5,"",MONTH(A809)))</f>
      </c>
    </row>
    <row r="810" spans="1:9" x14ac:dyDescent="0.25">
      <c r="A810" s="22"/>
      <c r="F810" s="23"/>
      <c r="G810" s="23"/>
      <c r="H810" s="14">
        <f>IF(F810="","",F810-N(G810))</f>
      </c>
      <c r="I810" s="24">
        <f>IF(A810="","",IF(YEAR(A810)&lt;&gt;Setup!$C$5,"",MONTH(A810)))</f>
      </c>
    </row>
    <row r="811" spans="1:9" x14ac:dyDescent="0.25">
      <c r="A811" s="22"/>
      <c r="F811" s="23"/>
      <c r="G811" s="23"/>
      <c r="H811" s="14">
        <f>IF(F811="","",F811-N(G811))</f>
      </c>
      <c r="I811" s="24">
        <f>IF(A811="","",IF(YEAR(A811)&lt;&gt;Setup!$C$5,"",MONTH(A811)))</f>
      </c>
    </row>
    <row r="812" spans="1:9" x14ac:dyDescent="0.25">
      <c r="A812" s="22"/>
      <c r="F812" s="23"/>
      <c r="G812" s="23"/>
      <c r="H812" s="14">
        <f>IF(F812="","",F812-N(G812))</f>
      </c>
      <c r="I812" s="24">
        <f>IF(A812="","",IF(YEAR(A812)&lt;&gt;Setup!$C$5,"",MONTH(A812)))</f>
      </c>
    </row>
    <row r="813" spans="1:9" x14ac:dyDescent="0.25">
      <c r="A813" s="22"/>
      <c r="F813" s="23"/>
      <c r="G813" s="23"/>
      <c r="H813" s="14">
        <f>IF(F813="","",F813-N(G813))</f>
      </c>
      <c r="I813" s="24">
        <f>IF(A813="","",IF(YEAR(A813)&lt;&gt;Setup!$C$5,"",MONTH(A813)))</f>
      </c>
    </row>
    <row r="814" spans="1:9" x14ac:dyDescent="0.25">
      <c r="A814" s="22"/>
      <c r="F814" s="23"/>
      <c r="G814" s="23"/>
      <c r="H814" s="14">
        <f>IF(F814="","",F814-N(G814))</f>
      </c>
      <c r="I814" s="24">
        <f>IF(A814="","",IF(YEAR(A814)&lt;&gt;Setup!$C$5,"",MONTH(A814)))</f>
      </c>
    </row>
    <row r="815" spans="1:9" x14ac:dyDescent="0.25">
      <c r="A815" s="22"/>
      <c r="F815" s="23"/>
      <c r="G815" s="23"/>
      <c r="H815" s="14">
        <f>IF(F815="","",F815-N(G815))</f>
      </c>
      <c r="I815" s="24">
        <f>IF(A815="","",IF(YEAR(A815)&lt;&gt;Setup!$C$5,"",MONTH(A815)))</f>
      </c>
    </row>
    <row r="816" spans="1:9" x14ac:dyDescent="0.25">
      <c r="A816" s="22"/>
      <c r="F816" s="23"/>
      <c r="G816" s="23"/>
      <c r="H816" s="14">
        <f>IF(F816="","",F816-N(G816))</f>
      </c>
      <c r="I816" s="24">
        <f>IF(A816="","",IF(YEAR(A816)&lt;&gt;Setup!$C$5,"",MONTH(A816)))</f>
      </c>
    </row>
    <row r="817" spans="1:9" x14ac:dyDescent="0.25">
      <c r="A817" s="22"/>
      <c r="F817" s="23"/>
      <c r="G817" s="23"/>
      <c r="H817" s="14">
        <f>IF(F817="","",F817-N(G817))</f>
      </c>
      <c r="I817" s="24">
        <f>IF(A817="","",IF(YEAR(A817)&lt;&gt;Setup!$C$5,"",MONTH(A817)))</f>
      </c>
    </row>
    <row r="818" spans="1:9" x14ac:dyDescent="0.25">
      <c r="A818" s="22"/>
      <c r="F818" s="23"/>
      <c r="G818" s="23"/>
      <c r="H818" s="14">
        <f>IF(F818="","",F818-N(G818))</f>
      </c>
      <c r="I818" s="24">
        <f>IF(A818="","",IF(YEAR(A818)&lt;&gt;Setup!$C$5,"",MONTH(A818)))</f>
      </c>
    </row>
    <row r="819" spans="1:9" x14ac:dyDescent="0.25">
      <c r="A819" s="22"/>
      <c r="F819" s="23"/>
      <c r="G819" s="23"/>
      <c r="H819" s="14">
        <f>IF(F819="","",F819-N(G819))</f>
      </c>
      <c r="I819" s="24">
        <f>IF(A819="","",IF(YEAR(A819)&lt;&gt;Setup!$C$5,"",MONTH(A819)))</f>
      </c>
    </row>
    <row r="820" spans="1:9" x14ac:dyDescent="0.25">
      <c r="A820" s="22"/>
      <c r="F820" s="23"/>
      <c r="G820" s="23"/>
      <c r="H820" s="14">
        <f>IF(F820="","",F820-N(G820))</f>
      </c>
      <c r="I820" s="24">
        <f>IF(A820="","",IF(YEAR(A820)&lt;&gt;Setup!$C$5,"",MONTH(A820)))</f>
      </c>
    </row>
    <row r="821" spans="1:9" x14ac:dyDescent="0.25">
      <c r="A821" s="22"/>
      <c r="F821" s="23"/>
      <c r="G821" s="23"/>
      <c r="H821" s="14">
        <f>IF(F821="","",F821-N(G821))</f>
      </c>
      <c r="I821" s="24">
        <f>IF(A821="","",IF(YEAR(A821)&lt;&gt;Setup!$C$5,"",MONTH(A821)))</f>
      </c>
    </row>
    <row r="822" spans="1:9" x14ac:dyDescent="0.25">
      <c r="A822" s="22"/>
      <c r="F822" s="23"/>
      <c r="G822" s="23"/>
      <c r="H822" s="14">
        <f>IF(F822="","",F822-N(G822))</f>
      </c>
      <c r="I822" s="24">
        <f>IF(A822="","",IF(YEAR(A822)&lt;&gt;Setup!$C$5,"",MONTH(A822)))</f>
      </c>
    </row>
    <row r="823" spans="1:9" x14ac:dyDescent="0.25">
      <c r="A823" s="22"/>
      <c r="F823" s="23"/>
      <c r="G823" s="23"/>
      <c r="H823" s="14">
        <f>IF(F823="","",F823-N(G823))</f>
      </c>
      <c r="I823" s="24">
        <f>IF(A823="","",IF(YEAR(A823)&lt;&gt;Setup!$C$5,"",MONTH(A823)))</f>
      </c>
    </row>
    <row r="824" spans="1:9" x14ac:dyDescent="0.25">
      <c r="A824" s="22"/>
      <c r="F824" s="23"/>
      <c r="G824" s="23"/>
      <c r="H824" s="14">
        <f>IF(F824="","",F824-N(G824))</f>
      </c>
      <c r="I824" s="24">
        <f>IF(A824="","",IF(YEAR(A824)&lt;&gt;Setup!$C$5,"",MONTH(A824)))</f>
      </c>
    </row>
    <row r="825" spans="1:9" x14ac:dyDescent="0.25">
      <c r="A825" s="22"/>
      <c r="F825" s="23"/>
      <c r="G825" s="23"/>
      <c r="H825" s="14">
        <f>IF(F825="","",F825-N(G825))</f>
      </c>
      <c r="I825" s="24">
        <f>IF(A825="","",IF(YEAR(A825)&lt;&gt;Setup!$C$5,"",MONTH(A825)))</f>
      </c>
    </row>
    <row r="826" spans="1:9" x14ac:dyDescent="0.25">
      <c r="A826" s="22"/>
      <c r="F826" s="23"/>
      <c r="G826" s="23"/>
      <c r="H826" s="14">
        <f>IF(F826="","",F826-N(G826))</f>
      </c>
      <c r="I826" s="24">
        <f>IF(A826="","",IF(YEAR(A826)&lt;&gt;Setup!$C$5,"",MONTH(A826)))</f>
      </c>
    </row>
    <row r="827" spans="1:9" x14ac:dyDescent="0.25">
      <c r="A827" s="22"/>
      <c r="F827" s="23"/>
      <c r="G827" s="23"/>
      <c r="H827" s="14">
        <f>IF(F827="","",F827-N(G827))</f>
      </c>
      <c r="I827" s="24">
        <f>IF(A827="","",IF(YEAR(A827)&lt;&gt;Setup!$C$5,"",MONTH(A827)))</f>
      </c>
    </row>
    <row r="828" spans="1:9" x14ac:dyDescent="0.25">
      <c r="A828" s="22"/>
      <c r="F828" s="23"/>
      <c r="G828" s="23"/>
      <c r="H828" s="14">
        <f>IF(F828="","",F828-N(G828))</f>
      </c>
      <c r="I828" s="24">
        <f>IF(A828="","",IF(YEAR(A828)&lt;&gt;Setup!$C$5,"",MONTH(A828)))</f>
      </c>
    </row>
    <row r="829" spans="1:9" x14ac:dyDescent="0.25">
      <c r="A829" s="22"/>
      <c r="F829" s="23"/>
      <c r="G829" s="23"/>
      <c r="H829" s="14">
        <f>IF(F829="","",F829-N(G829))</f>
      </c>
      <c r="I829" s="24">
        <f>IF(A829="","",IF(YEAR(A829)&lt;&gt;Setup!$C$5,"",MONTH(A829)))</f>
      </c>
    </row>
    <row r="830" spans="1:9" x14ac:dyDescent="0.25">
      <c r="A830" s="22"/>
      <c r="F830" s="23"/>
      <c r="G830" s="23"/>
      <c r="H830" s="14">
        <f>IF(F830="","",F830-N(G830))</f>
      </c>
      <c r="I830" s="24">
        <f>IF(A830="","",IF(YEAR(A830)&lt;&gt;Setup!$C$5,"",MONTH(A830)))</f>
      </c>
    </row>
    <row r="831" spans="1:9" x14ac:dyDescent="0.25">
      <c r="A831" s="22"/>
      <c r="F831" s="23"/>
      <c r="G831" s="23"/>
      <c r="H831" s="14">
        <f>IF(F831="","",F831-N(G831))</f>
      </c>
      <c r="I831" s="24">
        <f>IF(A831="","",IF(YEAR(A831)&lt;&gt;Setup!$C$5,"",MONTH(A831)))</f>
      </c>
    </row>
    <row r="832" spans="1:9" x14ac:dyDescent="0.25">
      <c r="A832" s="22"/>
      <c r="F832" s="23"/>
      <c r="G832" s="23"/>
      <c r="H832" s="14">
        <f>IF(F832="","",F832-N(G832))</f>
      </c>
      <c r="I832" s="24">
        <f>IF(A832="","",IF(YEAR(A832)&lt;&gt;Setup!$C$5,"",MONTH(A832)))</f>
      </c>
    </row>
    <row r="833" spans="1:9" x14ac:dyDescent="0.25">
      <c r="A833" s="22"/>
      <c r="F833" s="23"/>
      <c r="G833" s="23"/>
      <c r="H833" s="14">
        <f>IF(F833="","",F833-N(G833))</f>
      </c>
      <c r="I833" s="24">
        <f>IF(A833="","",IF(YEAR(A833)&lt;&gt;Setup!$C$5,"",MONTH(A833)))</f>
      </c>
    </row>
    <row r="834" spans="1:9" x14ac:dyDescent="0.25">
      <c r="A834" s="22"/>
      <c r="F834" s="23"/>
      <c r="G834" s="23"/>
      <c r="H834" s="14">
        <f>IF(F834="","",F834-N(G834))</f>
      </c>
      <c r="I834" s="24">
        <f>IF(A834="","",IF(YEAR(A834)&lt;&gt;Setup!$C$5,"",MONTH(A834)))</f>
      </c>
    </row>
    <row r="835" spans="1:9" x14ac:dyDescent="0.25">
      <c r="A835" s="22"/>
      <c r="F835" s="23"/>
      <c r="G835" s="23"/>
      <c r="H835" s="14">
        <f>IF(F835="","",F835-N(G835))</f>
      </c>
      <c r="I835" s="24">
        <f>IF(A835="","",IF(YEAR(A835)&lt;&gt;Setup!$C$5,"",MONTH(A835)))</f>
      </c>
    </row>
    <row r="836" spans="1:9" x14ac:dyDescent="0.25">
      <c r="A836" s="22"/>
      <c r="F836" s="23"/>
      <c r="G836" s="23"/>
      <c r="H836" s="14">
        <f>IF(F836="","",F836-N(G836))</f>
      </c>
      <c r="I836" s="24">
        <f>IF(A836="","",IF(YEAR(A836)&lt;&gt;Setup!$C$5,"",MONTH(A836)))</f>
      </c>
    </row>
    <row r="837" spans="1:9" x14ac:dyDescent="0.25">
      <c r="A837" s="22"/>
      <c r="F837" s="23"/>
      <c r="G837" s="23"/>
      <c r="H837" s="14">
        <f>IF(F837="","",F837-N(G837))</f>
      </c>
      <c r="I837" s="24">
        <f>IF(A837="","",IF(YEAR(A837)&lt;&gt;Setup!$C$5,"",MONTH(A837)))</f>
      </c>
    </row>
    <row r="838" spans="1:9" x14ac:dyDescent="0.25">
      <c r="A838" s="22"/>
      <c r="F838" s="23"/>
      <c r="G838" s="23"/>
      <c r="H838" s="14">
        <f>IF(F838="","",F838-N(G838))</f>
      </c>
      <c r="I838" s="24">
        <f>IF(A838="","",IF(YEAR(A838)&lt;&gt;Setup!$C$5,"",MONTH(A838)))</f>
      </c>
    </row>
    <row r="839" spans="1:9" x14ac:dyDescent="0.25">
      <c r="A839" s="22"/>
      <c r="F839" s="23"/>
      <c r="G839" s="23"/>
      <c r="H839" s="14">
        <f>IF(F839="","",F839-N(G839))</f>
      </c>
      <c r="I839" s="24">
        <f>IF(A839="","",IF(YEAR(A839)&lt;&gt;Setup!$C$5,"",MONTH(A839)))</f>
      </c>
    </row>
    <row r="840" spans="1:9" x14ac:dyDescent="0.25">
      <c r="A840" s="22"/>
      <c r="F840" s="23"/>
      <c r="G840" s="23"/>
      <c r="H840" s="14">
        <f>IF(F840="","",F840-N(G840))</f>
      </c>
      <c r="I840" s="24">
        <f>IF(A840="","",IF(YEAR(A840)&lt;&gt;Setup!$C$5,"",MONTH(A840)))</f>
      </c>
    </row>
    <row r="841" spans="1:9" x14ac:dyDescent="0.25">
      <c r="A841" s="22"/>
      <c r="F841" s="23"/>
      <c r="G841" s="23"/>
      <c r="H841" s="14">
        <f>IF(F841="","",F841-N(G841))</f>
      </c>
      <c r="I841" s="24">
        <f>IF(A841="","",IF(YEAR(A841)&lt;&gt;Setup!$C$5,"",MONTH(A841)))</f>
      </c>
    </row>
    <row r="842" spans="1:9" x14ac:dyDescent="0.25">
      <c r="A842" s="22"/>
      <c r="F842" s="23"/>
      <c r="G842" s="23"/>
      <c r="H842" s="14">
        <f>IF(F842="","",F842-N(G842))</f>
      </c>
      <c r="I842" s="24">
        <f>IF(A842="","",IF(YEAR(A842)&lt;&gt;Setup!$C$5,"",MONTH(A842)))</f>
      </c>
    </row>
    <row r="843" spans="1:9" x14ac:dyDescent="0.25">
      <c r="A843" s="22"/>
      <c r="F843" s="23"/>
      <c r="G843" s="23"/>
      <c r="H843" s="14">
        <f>IF(F843="","",F843-N(G843))</f>
      </c>
      <c r="I843" s="24">
        <f>IF(A843="","",IF(YEAR(A843)&lt;&gt;Setup!$C$5,"",MONTH(A843)))</f>
      </c>
    </row>
    <row r="844" spans="1:9" x14ac:dyDescent="0.25">
      <c r="A844" s="22"/>
      <c r="F844" s="23"/>
      <c r="G844" s="23"/>
      <c r="H844" s="14">
        <f>IF(F844="","",F844-N(G844))</f>
      </c>
      <c r="I844" s="24">
        <f>IF(A844="","",IF(YEAR(A844)&lt;&gt;Setup!$C$5,"",MONTH(A844)))</f>
      </c>
    </row>
    <row r="845" spans="1:9" x14ac:dyDescent="0.25">
      <c r="A845" s="22"/>
      <c r="F845" s="23"/>
      <c r="G845" s="23"/>
      <c r="H845" s="14">
        <f>IF(F845="","",F845-N(G845))</f>
      </c>
      <c r="I845" s="24">
        <f>IF(A845="","",IF(YEAR(A845)&lt;&gt;Setup!$C$5,"",MONTH(A845)))</f>
      </c>
    </row>
    <row r="846" spans="1:9" x14ac:dyDescent="0.25">
      <c r="A846" s="22"/>
      <c r="F846" s="23"/>
      <c r="G846" s="23"/>
      <c r="H846" s="14">
        <f>IF(F846="","",F846-N(G846))</f>
      </c>
      <c r="I846" s="24">
        <f>IF(A846="","",IF(YEAR(A846)&lt;&gt;Setup!$C$5,"",MONTH(A846)))</f>
      </c>
    </row>
    <row r="847" spans="1:9" x14ac:dyDescent="0.25">
      <c r="A847" s="22"/>
      <c r="F847" s="23"/>
      <c r="G847" s="23"/>
      <c r="H847" s="14">
        <f>IF(F847="","",F847-N(G847))</f>
      </c>
      <c r="I847" s="24">
        <f>IF(A847="","",IF(YEAR(A847)&lt;&gt;Setup!$C$5,"",MONTH(A847)))</f>
      </c>
    </row>
    <row r="848" spans="1:9" x14ac:dyDescent="0.25">
      <c r="A848" s="22"/>
      <c r="F848" s="23"/>
      <c r="G848" s="23"/>
      <c r="H848" s="14">
        <f>IF(F848="","",F848-N(G848))</f>
      </c>
      <c r="I848" s="24">
        <f>IF(A848="","",IF(YEAR(A848)&lt;&gt;Setup!$C$5,"",MONTH(A848)))</f>
      </c>
    </row>
    <row r="849" spans="1:9" x14ac:dyDescent="0.25">
      <c r="A849" s="22"/>
      <c r="F849" s="23"/>
      <c r="G849" s="23"/>
      <c r="H849" s="14">
        <f>IF(F849="","",F849-N(G849))</f>
      </c>
      <c r="I849" s="24">
        <f>IF(A849="","",IF(YEAR(A849)&lt;&gt;Setup!$C$5,"",MONTH(A849)))</f>
      </c>
    </row>
    <row r="850" spans="1:9" x14ac:dyDescent="0.25">
      <c r="A850" s="22"/>
      <c r="F850" s="23"/>
      <c r="G850" s="23"/>
      <c r="H850" s="14">
        <f>IF(F850="","",F850-N(G850))</f>
      </c>
      <c r="I850" s="24">
        <f>IF(A850="","",IF(YEAR(A850)&lt;&gt;Setup!$C$5,"",MONTH(A850)))</f>
      </c>
    </row>
    <row r="851" spans="1:9" x14ac:dyDescent="0.25">
      <c r="A851" s="22"/>
      <c r="F851" s="23"/>
      <c r="G851" s="23"/>
      <c r="H851" s="14">
        <f>IF(F851="","",F851-N(G851))</f>
      </c>
      <c r="I851" s="24">
        <f>IF(A851="","",IF(YEAR(A851)&lt;&gt;Setup!$C$5,"",MONTH(A851)))</f>
      </c>
    </row>
    <row r="852" spans="1:9" x14ac:dyDescent="0.25">
      <c r="A852" s="22"/>
      <c r="F852" s="23"/>
      <c r="G852" s="23"/>
      <c r="H852" s="14">
        <f>IF(F852="","",F852-N(G852))</f>
      </c>
      <c r="I852" s="24">
        <f>IF(A852="","",IF(YEAR(A852)&lt;&gt;Setup!$C$5,"",MONTH(A852)))</f>
      </c>
    </row>
    <row r="853" spans="1:9" x14ac:dyDescent="0.25">
      <c r="A853" s="22"/>
      <c r="F853" s="23"/>
      <c r="G853" s="23"/>
      <c r="H853" s="14">
        <f>IF(F853="","",F853-N(G853))</f>
      </c>
      <c r="I853" s="24">
        <f>IF(A853="","",IF(YEAR(A853)&lt;&gt;Setup!$C$5,"",MONTH(A853)))</f>
      </c>
    </row>
    <row r="854" spans="1:9" x14ac:dyDescent="0.25">
      <c r="A854" s="22"/>
      <c r="F854" s="23"/>
      <c r="G854" s="23"/>
      <c r="H854" s="14">
        <f>IF(F854="","",F854-N(G854))</f>
      </c>
      <c r="I854" s="24">
        <f>IF(A854="","",IF(YEAR(A854)&lt;&gt;Setup!$C$5,"",MONTH(A854)))</f>
      </c>
    </row>
    <row r="855" spans="1:9" x14ac:dyDescent="0.25">
      <c r="A855" s="22"/>
      <c r="F855" s="23"/>
      <c r="G855" s="23"/>
      <c r="H855" s="14">
        <f>IF(F855="","",F855-N(G855))</f>
      </c>
      <c r="I855" s="24">
        <f>IF(A855="","",IF(YEAR(A855)&lt;&gt;Setup!$C$5,"",MONTH(A855)))</f>
      </c>
    </row>
    <row r="856" spans="1:9" x14ac:dyDescent="0.25">
      <c r="A856" s="22"/>
      <c r="F856" s="23"/>
      <c r="G856" s="23"/>
      <c r="H856" s="14">
        <f>IF(F856="","",F856-N(G856))</f>
      </c>
      <c r="I856" s="24">
        <f>IF(A856="","",IF(YEAR(A856)&lt;&gt;Setup!$C$5,"",MONTH(A856)))</f>
      </c>
    </row>
    <row r="857" spans="1:9" x14ac:dyDescent="0.25">
      <c r="A857" s="22"/>
      <c r="F857" s="23"/>
      <c r="G857" s="23"/>
      <c r="H857" s="14">
        <f>IF(F857="","",F857-N(G857))</f>
      </c>
      <c r="I857" s="24">
        <f>IF(A857="","",IF(YEAR(A857)&lt;&gt;Setup!$C$5,"",MONTH(A857)))</f>
      </c>
    </row>
    <row r="858" spans="1:9" x14ac:dyDescent="0.25">
      <c r="A858" s="22"/>
      <c r="F858" s="23"/>
      <c r="G858" s="23"/>
      <c r="H858" s="14">
        <f>IF(F858="","",F858-N(G858))</f>
      </c>
      <c r="I858" s="24">
        <f>IF(A858="","",IF(YEAR(A858)&lt;&gt;Setup!$C$5,"",MONTH(A858)))</f>
      </c>
    </row>
    <row r="859" spans="1:9" x14ac:dyDescent="0.25">
      <c r="A859" s="22"/>
      <c r="F859" s="23"/>
      <c r="G859" s="23"/>
      <c r="H859" s="14">
        <f>IF(F859="","",F859-N(G859))</f>
      </c>
      <c r="I859" s="24">
        <f>IF(A859="","",IF(YEAR(A859)&lt;&gt;Setup!$C$5,"",MONTH(A859)))</f>
      </c>
    </row>
    <row r="860" spans="1:9" x14ac:dyDescent="0.25">
      <c r="A860" s="22"/>
      <c r="F860" s="23"/>
      <c r="G860" s="23"/>
      <c r="H860" s="14">
        <f>IF(F860="","",F860-N(G860))</f>
      </c>
      <c r="I860" s="24">
        <f>IF(A860="","",IF(YEAR(A860)&lt;&gt;Setup!$C$5,"",MONTH(A860)))</f>
      </c>
    </row>
    <row r="861" spans="1:9" x14ac:dyDescent="0.25">
      <c r="A861" s="22"/>
      <c r="F861" s="23"/>
      <c r="G861" s="23"/>
      <c r="H861" s="14">
        <f>IF(F861="","",F861-N(G861))</f>
      </c>
      <c r="I861" s="24">
        <f>IF(A861="","",IF(YEAR(A861)&lt;&gt;Setup!$C$5,"",MONTH(A861)))</f>
      </c>
    </row>
    <row r="862" spans="1:9" x14ac:dyDescent="0.25">
      <c r="A862" s="22"/>
      <c r="F862" s="23"/>
      <c r="G862" s="23"/>
      <c r="H862" s="14">
        <f>IF(F862="","",F862-N(G862))</f>
      </c>
      <c r="I862" s="24">
        <f>IF(A862="","",IF(YEAR(A862)&lt;&gt;Setup!$C$5,"",MONTH(A862)))</f>
      </c>
    </row>
    <row r="863" spans="1:9" x14ac:dyDescent="0.25">
      <c r="A863" s="22"/>
      <c r="F863" s="23"/>
      <c r="G863" s="23"/>
      <c r="H863" s="14">
        <f>IF(F863="","",F863-N(G863))</f>
      </c>
      <c r="I863" s="24">
        <f>IF(A863="","",IF(YEAR(A863)&lt;&gt;Setup!$C$5,"",MONTH(A863)))</f>
      </c>
    </row>
    <row r="864" spans="1:9" x14ac:dyDescent="0.25">
      <c r="A864" s="22"/>
      <c r="F864" s="23"/>
      <c r="G864" s="23"/>
      <c r="H864" s="14">
        <f>IF(F864="","",F864-N(G864))</f>
      </c>
      <c r="I864" s="24">
        <f>IF(A864="","",IF(YEAR(A864)&lt;&gt;Setup!$C$5,"",MONTH(A864)))</f>
      </c>
    </row>
    <row r="865" spans="1:9" x14ac:dyDescent="0.25">
      <c r="A865" s="22"/>
      <c r="F865" s="23"/>
      <c r="G865" s="23"/>
      <c r="H865" s="14">
        <f>IF(F865="","",F865-N(G865))</f>
      </c>
      <c r="I865" s="24">
        <f>IF(A865="","",IF(YEAR(A865)&lt;&gt;Setup!$C$5,"",MONTH(A865)))</f>
      </c>
    </row>
    <row r="866" spans="1:9" x14ac:dyDescent="0.25">
      <c r="A866" s="22"/>
      <c r="F866" s="23"/>
      <c r="G866" s="23"/>
      <c r="H866" s="14">
        <f>IF(F866="","",F866-N(G866))</f>
      </c>
      <c r="I866" s="24">
        <f>IF(A866="","",IF(YEAR(A866)&lt;&gt;Setup!$C$5,"",MONTH(A866)))</f>
      </c>
    </row>
    <row r="867" spans="1:9" x14ac:dyDescent="0.25">
      <c r="A867" s="22"/>
      <c r="F867" s="23"/>
      <c r="G867" s="23"/>
      <c r="H867" s="14">
        <f>IF(F867="","",F867-N(G867))</f>
      </c>
      <c r="I867" s="24">
        <f>IF(A867="","",IF(YEAR(A867)&lt;&gt;Setup!$C$5,"",MONTH(A867)))</f>
      </c>
    </row>
    <row r="868" spans="1:9" x14ac:dyDescent="0.25">
      <c r="A868" s="22"/>
      <c r="F868" s="23"/>
      <c r="G868" s="23"/>
      <c r="H868" s="14">
        <f>IF(F868="","",F868-N(G868))</f>
      </c>
      <c r="I868" s="24">
        <f>IF(A868="","",IF(YEAR(A868)&lt;&gt;Setup!$C$5,"",MONTH(A868)))</f>
      </c>
    </row>
    <row r="869" spans="1:9" x14ac:dyDescent="0.25">
      <c r="A869" s="22"/>
      <c r="F869" s="23"/>
      <c r="G869" s="23"/>
      <c r="H869" s="14">
        <f>IF(F869="","",F869-N(G869))</f>
      </c>
      <c r="I869" s="24">
        <f>IF(A869="","",IF(YEAR(A869)&lt;&gt;Setup!$C$5,"",MONTH(A869)))</f>
      </c>
    </row>
    <row r="870" spans="1:9" x14ac:dyDescent="0.25">
      <c r="A870" s="22"/>
      <c r="F870" s="23"/>
      <c r="G870" s="23"/>
      <c r="H870" s="14">
        <f>IF(F870="","",F870-N(G870))</f>
      </c>
      <c r="I870" s="24">
        <f>IF(A870="","",IF(YEAR(A870)&lt;&gt;Setup!$C$5,"",MONTH(A870)))</f>
      </c>
    </row>
    <row r="871" spans="1:9" x14ac:dyDescent="0.25">
      <c r="A871" s="22"/>
      <c r="F871" s="23"/>
      <c r="G871" s="23"/>
      <c r="H871" s="14">
        <f>IF(F871="","",F871-N(G871))</f>
      </c>
      <c r="I871" s="24">
        <f>IF(A871="","",IF(YEAR(A871)&lt;&gt;Setup!$C$5,"",MONTH(A871)))</f>
      </c>
    </row>
    <row r="872" spans="1:9" x14ac:dyDescent="0.25">
      <c r="A872" s="22"/>
      <c r="F872" s="23"/>
      <c r="G872" s="23"/>
      <c r="H872" s="14">
        <f>IF(F872="","",F872-N(G872))</f>
      </c>
      <c r="I872" s="24">
        <f>IF(A872="","",IF(YEAR(A872)&lt;&gt;Setup!$C$5,"",MONTH(A872)))</f>
      </c>
    </row>
    <row r="873" spans="1:9" x14ac:dyDescent="0.25">
      <c r="A873" s="22"/>
      <c r="F873" s="23"/>
      <c r="G873" s="23"/>
      <c r="H873" s="14">
        <f>IF(F873="","",F873-N(G873))</f>
      </c>
      <c r="I873" s="24">
        <f>IF(A873="","",IF(YEAR(A873)&lt;&gt;Setup!$C$5,"",MONTH(A873)))</f>
      </c>
    </row>
    <row r="874" spans="1:9" x14ac:dyDescent="0.25">
      <c r="A874" s="22"/>
      <c r="F874" s="23"/>
      <c r="G874" s="23"/>
      <c r="H874" s="14">
        <f>IF(F874="","",F874-N(G874))</f>
      </c>
      <c r="I874" s="24">
        <f>IF(A874="","",IF(YEAR(A874)&lt;&gt;Setup!$C$5,"",MONTH(A874)))</f>
      </c>
    </row>
    <row r="875" spans="1:9" x14ac:dyDescent="0.25">
      <c r="A875" s="22"/>
      <c r="F875" s="23"/>
      <c r="G875" s="23"/>
      <c r="H875" s="14">
        <f>IF(F875="","",F875-N(G875))</f>
      </c>
      <c r="I875" s="24">
        <f>IF(A875="","",IF(YEAR(A875)&lt;&gt;Setup!$C$5,"",MONTH(A875)))</f>
      </c>
    </row>
    <row r="876" spans="1:9" x14ac:dyDescent="0.25">
      <c r="A876" s="22"/>
      <c r="F876" s="23"/>
      <c r="G876" s="23"/>
      <c r="H876" s="14">
        <f>IF(F876="","",F876-N(G876))</f>
      </c>
      <c r="I876" s="24">
        <f>IF(A876="","",IF(YEAR(A876)&lt;&gt;Setup!$C$5,"",MONTH(A876)))</f>
      </c>
    </row>
    <row r="877" spans="1:9" x14ac:dyDescent="0.25">
      <c r="A877" s="22"/>
      <c r="F877" s="23"/>
      <c r="G877" s="23"/>
      <c r="H877" s="14">
        <f>IF(F877="","",F877-N(G877))</f>
      </c>
      <c r="I877" s="24">
        <f>IF(A877="","",IF(YEAR(A877)&lt;&gt;Setup!$C$5,"",MONTH(A877)))</f>
      </c>
    </row>
    <row r="878" spans="1:9" x14ac:dyDescent="0.25">
      <c r="A878" s="22"/>
      <c r="F878" s="23"/>
      <c r="G878" s="23"/>
      <c r="H878" s="14">
        <f>IF(F878="","",F878-N(G878))</f>
      </c>
      <c r="I878" s="24">
        <f>IF(A878="","",IF(YEAR(A878)&lt;&gt;Setup!$C$5,"",MONTH(A878)))</f>
      </c>
    </row>
    <row r="879" spans="1:9" x14ac:dyDescent="0.25">
      <c r="A879" s="22"/>
      <c r="F879" s="23"/>
      <c r="G879" s="23"/>
      <c r="H879" s="14">
        <f>IF(F879="","",F879-N(G879))</f>
      </c>
      <c r="I879" s="24">
        <f>IF(A879="","",IF(YEAR(A879)&lt;&gt;Setup!$C$5,"",MONTH(A879)))</f>
      </c>
    </row>
    <row r="880" spans="1:9" x14ac:dyDescent="0.25">
      <c r="A880" s="22"/>
      <c r="F880" s="23"/>
      <c r="G880" s="23"/>
      <c r="H880" s="14">
        <f>IF(F880="","",F880-N(G880))</f>
      </c>
      <c r="I880" s="24">
        <f>IF(A880="","",IF(YEAR(A880)&lt;&gt;Setup!$C$5,"",MONTH(A880)))</f>
      </c>
    </row>
    <row r="881" spans="1:9" x14ac:dyDescent="0.25">
      <c r="A881" s="22"/>
      <c r="F881" s="23"/>
      <c r="G881" s="23"/>
      <c r="H881" s="14">
        <f>IF(F881="","",F881-N(G881))</f>
      </c>
      <c r="I881" s="24">
        <f>IF(A881="","",IF(YEAR(A881)&lt;&gt;Setup!$C$5,"",MONTH(A881)))</f>
      </c>
    </row>
    <row r="882" spans="1:9" x14ac:dyDescent="0.25">
      <c r="A882" s="22"/>
      <c r="F882" s="23"/>
      <c r="G882" s="23"/>
      <c r="H882" s="14">
        <f>IF(F882="","",F882-N(G882))</f>
      </c>
      <c r="I882" s="24">
        <f>IF(A882="","",IF(YEAR(A882)&lt;&gt;Setup!$C$5,"",MONTH(A882)))</f>
      </c>
    </row>
    <row r="883" spans="1:9" x14ac:dyDescent="0.25">
      <c r="A883" s="22"/>
      <c r="F883" s="23"/>
      <c r="G883" s="23"/>
      <c r="H883" s="14">
        <f>IF(F883="","",F883-N(G883))</f>
      </c>
      <c r="I883" s="24">
        <f>IF(A883="","",IF(YEAR(A883)&lt;&gt;Setup!$C$5,"",MONTH(A883)))</f>
      </c>
    </row>
    <row r="884" spans="1:9" x14ac:dyDescent="0.25">
      <c r="A884" s="22"/>
      <c r="F884" s="23"/>
      <c r="G884" s="23"/>
      <c r="H884" s="14">
        <f>IF(F884="","",F884-N(G884))</f>
      </c>
      <c r="I884" s="24">
        <f>IF(A884="","",IF(YEAR(A884)&lt;&gt;Setup!$C$5,"",MONTH(A884)))</f>
      </c>
    </row>
    <row r="885" spans="1:9" x14ac:dyDescent="0.25">
      <c r="A885" s="22"/>
      <c r="F885" s="23"/>
      <c r="G885" s="23"/>
      <c r="H885" s="14">
        <f>IF(F885="","",F885-N(G885))</f>
      </c>
      <c r="I885" s="24">
        <f>IF(A885="","",IF(YEAR(A885)&lt;&gt;Setup!$C$5,"",MONTH(A885)))</f>
      </c>
    </row>
    <row r="886" spans="1:9" x14ac:dyDescent="0.25">
      <c r="A886" s="22"/>
      <c r="F886" s="23"/>
      <c r="G886" s="23"/>
      <c r="H886" s="14">
        <f>IF(F886="","",F886-N(G886))</f>
      </c>
      <c r="I886" s="24">
        <f>IF(A886="","",IF(YEAR(A886)&lt;&gt;Setup!$C$5,"",MONTH(A886)))</f>
      </c>
    </row>
    <row r="887" spans="1:9" x14ac:dyDescent="0.25">
      <c r="A887" s="22"/>
      <c r="F887" s="23"/>
      <c r="G887" s="23"/>
      <c r="H887" s="14">
        <f>IF(F887="","",F887-N(G887))</f>
      </c>
      <c r="I887" s="24">
        <f>IF(A887="","",IF(YEAR(A887)&lt;&gt;Setup!$C$5,"",MONTH(A887)))</f>
      </c>
    </row>
    <row r="888" spans="1:9" x14ac:dyDescent="0.25">
      <c r="A888" s="22"/>
      <c r="F888" s="23"/>
      <c r="G888" s="23"/>
      <c r="H888" s="14">
        <f>IF(F888="","",F888-N(G888))</f>
      </c>
      <c r="I888" s="24">
        <f>IF(A888="","",IF(YEAR(A888)&lt;&gt;Setup!$C$5,"",MONTH(A888)))</f>
      </c>
    </row>
    <row r="889" spans="1:9" x14ac:dyDescent="0.25">
      <c r="A889" s="22"/>
      <c r="F889" s="23"/>
      <c r="G889" s="23"/>
      <c r="H889" s="14">
        <f>IF(F889="","",F889-N(G889))</f>
      </c>
      <c r="I889" s="24">
        <f>IF(A889="","",IF(YEAR(A889)&lt;&gt;Setup!$C$5,"",MONTH(A889)))</f>
      </c>
    </row>
    <row r="890" spans="1:9" x14ac:dyDescent="0.25">
      <c r="A890" s="22"/>
      <c r="F890" s="23"/>
      <c r="G890" s="23"/>
      <c r="H890" s="14">
        <f>IF(F890="","",F890-N(G890))</f>
      </c>
      <c r="I890" s="24">
        <f>IF(A890="","",IF(YEAR(A890)&lt;&gt;Setup!$C$5,"",MONTH(A890)))</f>
      </c>
    </row>
    <row r="891" spans="1:9" x14ac:dyDescent="0.25">
      <c r="A891" s="22"/>
      <c r="F891" s="23"/>
      <c r="G891" s="23"/>
      <c r="H891" s="14">
        <f>IF(F891="","",F891-N(G891))</f>
      </c>
      <c r="I891" s="24">
        <f>IF(A891="","",IF(YEAR(A891)&lt;&gt;Setup!$C$5,"",MONTH(A891)))</f>
      </c>
    </row>
    <row r="892" spans="1:9" x14ac:dyDescent="0.25">
      <c r="A892" s="22"/>
      <c r="F892" s="23"/>
      <c r="G892" s="23"/>
      <c r="H892" s="14">
        <f>IF(F892="","",F892-N(G892))</f>
      </c>
      <c r="I892" s="24">
        <f>IF(A892="","",IF(YEAR(A892)&lt;&gt;Setup!$C$5,"",MONTH(A892)))</f>
      </c>
    </row>
    <row r="893" spans="1:9" x14ac:dyDescent="0.25">
      <c r="A893" s="22"/>
      <c r="F893" s="23"/>
      <c r="G893" s="23"/>
      <c r="H893" s="14">
        <f>IF(F893="","",F893-N(G893))</f>
      </c>
      <c r="I893" s="24">
        <f>IF(A893="","",IF(YEAR(A893)&lt;&gt;Setup!$C$5,"",MONTH(A893)))</f>
      </c>
    </row>
    <row r="894" spans="1:9" x14ac:dyDescent="0.25">
      <c r="A894" s="22"/>
      <c r="F894" s="23"/>
      <c r="G894" s="23"/>
      <c r="H894" s="14">
        <f>IF(F894="","",F894-N(G894))</f>
      </c>
      <c r="I894" s="24">
        <f>IF(A894="","",IF(YEAR(A894)&lt;&gt;Setup!$C$5,"",MONTH(A894)))</f>
      </c>
    </row>
    <row r="895" spans="1:9" x14ac:dyDescent="0.25">
      <c r="A895" s="22"/>
      <c r="F895" s="23"/>
      <c r="G895" s="23"/>
      <c r="H895" s="14">
        <f>IF(F895="","",F895-N(G895))</f>
      </c>
      <c r="I895" s="24">
        <f>IF(A895="","",IF(YEAR(A895)&lt;&gt;Setup!$C$5,"",MONTH(A895)))</f>
      </c>
    </row>
    <row r="896" spans="1:9" x14ac:dyDescent="0.25">
      <c r="A896" s="22"/>
      <c r="F896" s="23"/>
      <c r="G896" s="23"/>
      <c r="H896" s="14">
        <f>IF(F896="","",F896-N(G896))</f>
      </c>
      <c r="I896" s="24">
        <f>IF(A896="","",IF(YEAR(A896)&lt;&gt;Setup!$C$5,"",MONTH(A896)))</f>
      </c>
    </row>
    <row r="897" spans="1:9" x14ac:dyDescent="0.25">
      <c r="A897" s="22"/>
      <c r="F897" s="23"/>
      <c r="G897" s="23"/>
      <c r="H897" s="14">
        <f>IF(F897="","",F897-N(G897))</f>
      </c>
      <c r="I897" s="24">
        <f>IF(A897="","",IF(YEAR(A897)&lt;&gt;Setup!$C$5,"",MONTH(A897)))</f>
      </c>
    </row>
    <row r="898" spans="1:9" x14ac:dyDescent="0.25">
      <c r="A898" s="22"/>
      <c r="F898" s="23"/>
      <c r="G898" s="23"/>
      <c r="H898" s="14">
        <f>IF(F898="","",F898-N(G898))</f>
      </c>
      <c r="I898" s="24">
        <f>IF(A898="","",IF(YEAR(A898)&lt;&gt;Setup!$C$5,"",MONTH(A898)))</f>
      </c>
    </row>
    <row r="899" spans="1:9" x14ac:dyDescent="0.25">
      <c r="A899" s="22"/>
      <c r="F899" s="23"/>
      <c r="G899" s="23"/>
      <c r="H899" s="14">
        <f>IF(F899="","",F899-N(G899))</f>
      </c>
      <c r="I899" s="24">
        <f>IF(A899="","",IF(YEAR(A899)&lt;&gt;Setup!$C$5,"",MONTH(A899)))</f>
      </c>
    </row>
    <row r="900" spans="1:9" x14ac:dyDescent="0.25">
      <c r="A900" s="22"/>
      <c r="F900" s="23"/>
      <c r="G900" s="23"/>
      <c r="H900" s="14">
        <f>IF(F900="","",F900-N(G900))</f>
      </c>
      <c r="I900" s="24">
        <f>IF(A900="","",IF(YEAR(A900)&lt;&gt;Setup!$C$5,"",MONTH(A900)))</f>
      </c>
    </row>
    <row r="901" spans="1:9" x14ac:dyDescent="0.25">
      <c r="A901" s="22"/>
      <c r="F901" s="23"/>
      <c r="G901" s="23"/>
      <c r="H901" s="14">
        <f>IF(F901="","",F901-N(G901))</f>
      </c>
      <c r="I901" s="24">
        <f>IF(A901="","",IF(YEAR(A901)&lt;&gt;Setup!$C$5,"",MONTH(A901)))</f>
      </c>
    </row>
    <row r="902" spans="1:9" x14ac:dyDescent="0.25">
      <c r="A902" s="22"/>
      <c r="F902" s="23"/>
      <c r="G902" s="23"/>
      <c r="H902" s="14">
        <f>IF(F902="","",F902-N(G902))</f>
      </c>
      <c r="I902" s="24">
        <f>IF(A902="","",IF(YEAR(A902)&lt;&gt;Setup!$C$5,"",MONTH(A902)))</f>
      </c>
    </row>
    <row r="903" spans="1:9" x14ac:dyDescent="0.25">
      <c r="A903" s="22"/>
      <c r="F903" s="23"/>
      <c r="G903" s="23"/>
      <c r="H903" s="14">
        <f>IF(F903="","",F903-N(G903))</f>
      </c>
      <c r="I903" s="24">
        <f>IF(A903="","",IF(YEAR(A903)&lt;&gt;Setup!$C$5,"",MONTH(A903)))</f>
      </c>
    </row>
    <row r="904" spans="1:9" x14ac:dyDescent="0.25">
      <c r="A904" s="22"/>
      <c r="F904" s="23"/>
      <c r="G904" s="23"/>
      <c r="H904" s="14">
        <f>IF(F904="","",F904-N(G904))</f>
      </c>
      <c r="I904" s="24">
        <f>IF(A904="","",IF(YEAR(A904)&lt;&gt;Setup!$C$5,"",MONTH(A904)))</f>
      </c>
    </row>
    <row r="905" spans="1:9" x14ac:dyDescent="0.25">
      <c r="A905" s="22"/>
      <c r="F905" s="23"/>
      <c r="G905" s="23"/>
      <c r="H905" s="14">
        <f>IF(F905="","",F905-N(G905))</f>
      </c>
      <c r="I905" s="24">
        <f>IF(A905="","",IF(YEAR(A905)&lt;&gt;Setup!$C$5,"",MONTH(A905)))</f>
      </c>
    </row>
    <row r="906" spans="1:9" x14ac:dyDescent="0.25">
      <c r="A906" s="22"/>
      <c r="F906" s="23"/>
      <c r="G906" s="23"/>
      <c r="H906" s="14">
        <f>IF(F906="","",F906-N(G906))</f>
      </c>
      <c r="I906" s="24">
        <f>IF(A906="","",IF(YEAR(A906)&lt;&gt;Setup!$C$5,"",MONTH(A906)))</f>
      </c>
    </row>
    <row r="907" spans="1:9" x14ac:dyDescent="0.25">
      <c r="A907" s="22"/>
      <c r="F907" s="23"/>
      <c r="G907" s="23"/>
      <c r="H907" s="14">
        <f>IF(F907="","",F907-N(G907))</f>
      </c>
      <c r="I907" s="24">
        <f>IF(A907="","",IF(YEAR(A907)&lt;&gt;Setup!$C$5,"",MONTH(A907)))</f>
      </c>
    </row>
    <row r="908" spans="1:9" x14ac:dyDescent="0.25">
      <c r="A908" s="22"/>
      <c r="F908" s="23"/>
      <c r="G908" s="23"/>
      <c r="H908" s="14">
        <f>IF(F908="","",F908-N(G908))</f>
      </c>
      <c r="I908" s="24">
        <f>IF(A908="","",IF(YEAR(A908)&lt;&gt;Setup!$C$5,"",MONTH(A908)))</f>
      </c>
    </row>
    <row r="909" spans="1:9" x14ac:dyDescent="0.25">
      <c r="A909" s="22"/>
      <c r="F909" s="23"/>
      <c r="G909" s="23"/>
      <c r="H909" s="14">
        <f>IF(F909="","",F909-N(G909))</f>
      </c>
      <c r="I909" s="24">
        <f>IF(A909="","",IF(YEAR(A909)&lt;&gt;Setup!$C$5,"",MONTH(A909)))</f>
      </c>
    </row>
    <row r="910" spans="1:9" x14ac:dyDescent="0.25">
      <c r="A910" s="22"/>
      <c r="F910" s="23"/>
      <c r="G910" s="23"/>
      <c r="H910" s="14">
        <f>IF(F910="","",F910-N(G910))</f>
      </c>
      <c r="I910" s="24">
        <f>IF(A910="","",IF(YEAR(A910)&lt;&gt;Setup!$C$5,"",MONTH(A910)))</f>
      </c>
    </row>
    <row r="911" spans="1:9" x14ac:dyDescent="0.25">
      <c r="A911" s="22"/>
      <c r="F911" s="23"/>
      <c r="G911" s="23"/>
      <c r="H911" s="14">
        <f>IF(F911="","",F911-N(G911))</f>
      </c>
      <c r="I911" s="24">
        <f>IF(A911="","",IF(YEAR(A911)&lt;&gt;Setup!$C$5,"",MONTH(A911)))</f>
      </c>
    </row>
    <row r="912" spans="1:9" x14ac:dyDescent="0.25">
      <c r="A912" s="22"/>
      <c r="F912" s="23"/>
      <c r="G912" s="23"/>
      <c r="H912" s="14">
        <f>IF(F912="","",F912-N(G912))</f>
      </c>
      <c r="I912" s="24">
        <f>IF(A912="","",IF(YEAR(A912)&lt;&gt;Setup!$C$5,"",MONTH(A912)))</f>
      </c>
    </row>
    <row r="913" spans="1:9" x14ac:dyDescent="0.25">
      <c r="A913" s="22"/>
      <c r="F913" s="23"/>
      <c r="G913" s="23"/>
      <c r="H913" s="14">
        <f>IF(F913="","",F913-N(G913))</f>
      </c>
      <c r="I913" s="24">
        <f>IF(A913="","",IF(YEAR(A913)&lt;&gt;Setup!$C$5,"",MONTH(A913)))</f>
      </c>
    </row>
    <row r="914" spans="1:9" x14ac:dyDescent="0.25">
      <c r="A914" s="22"/>
      <c r="F914" s="23"/>
      <c r="G914" s="23"/>
      <c r="H914" s="14">
        <f>IF(F914="","",F914-N(G914))</f>
      </c>
      <c r="I914" s="24">
        <f>IF(A914="","",IF(YEAR(A914)&lt;&gt;Setup!$C$5,"",MONTH(A914)))</f>
      </c>
    </row>
    <row r="915" spans="1:9" x14ac:dyDescent="0.25">
      <c r="A915" s="22"/>
      <c r="F915" s="23"/>
      <c r="G915" s="23"/>
      <c r="H915" s="14">
        <f>IF(F915="","",F915-N(G915))</f>
      </c>
      <c r="I915" s="24">
        <f>IF(A915="","",IF(YEAR(A915)&lt;&gt;Setup!$C$5,"",MONTH(A915)))</f>
      </c>
    </row>
    <row r="916" spans="1:9" x14ac:dyDescent="0.25">
      <c r="A916" s="22"/>
      <c r="F916" s="23"/>
      <c r="G916" s="23"/>
      <c r="H916" s="14">
        <f>IF(F916="","",F916-N(G916))</f>
      </c>
      <c r="I916" s="24">
        <f>IF(A916="","",IF(YEAR(A916)&lt;&gt;Setup!$C$5,"",MONTH(A916)))</f>
      </c>
    </row>
    <row r="917" spans="1:9" x14ac:dyDescent="0.25">
      <c r="A917" s="22"/>
      <c r="F917" s="23"/>
      <c r="G917" s="23"/>
      <c r="H917" s="14">
        <f>IF(F917="","",F917-N(G917))</f>
      </c>
      <c r="I917" s="24">
        <f>IF(A917="","",IF(YEAR(A917)&lt;&gt;Setup!$C$5,"",MONTH(A917)))</f>
      </c>
    </row>
    <row r="918" spans="1:9" x14ac:dyDescent="0.25">
      <c r="A918" s="22"/>
      <c r="F918" s="23"/>
      <c r="G918" s="23"/>
      <c r="H918" s="14">
        <f>IF(F918="","",F918-N(G918))</f>
      </c>
      <c r="I918" s="24">
        <f>IF(A918="","",IF(YEAR(A918)&lt;&gt;Setup!$C$5,"",MONTH(A918)))</f>
      </c>
    </row>
    <row r="919" spans="1:9" x14ac:dyDescent="0.25">
      <c r="A919" s="22"/>
      <c r="F919" s="23"/>
      <c r="G919" s="23"/>
      <c r="H919" s="14">
        <f>IF(F919="","",F919-N(G919))</f>
      </c>
      <c r="I919" s="24">
        <f>IF(A919="","",IF(YEAR(A919)&lt;&gt;Setup!$C$5,"",MONTH(A919)))</f>
      </c>
    </row>
    <row r="920" spans="1:9" x14ac:dyDescent="0.25">
      <c r="A920" s="22"/>
      <c r="F920" s="23"/>
      <c r="G920" s="23"/>
      <c r="H920" s="14">
        <f>IF(F920="","",F920-N(G920))</f>
      </c>
      <c r="I920" s="24">
        <f>IF(A920="","",IF(YEAR(A920)&lt;&gt;Setup!$C$5,"",MONTH(A920)))</f>
      </c>
    </row>
    <row r="921" spans="1:9" x14ac:dyDescent="0.25">
      <c r="A921" s="22"/>
      <c r="F921" s="23"/>
      <c r="G921" s="23"/>
      <c r="H921" s="14">
        <f>IF(F921="","",F921-N(G921))</f>
      </c>
      <c r="I921" s="24">
        <f>IF(A921="","",IF(YEAR(A921)&lt;&gt;Setup!$C$5,"",MONTH(A921)))</f>
      </c>
    </row>
    <row r="922" spans="1:9" x14ac:dyDescent="0.25">
      <c r="A922" s="22"/>
      <c r="F922" s="23"/>
      <c r="G922" s="23"/>
      <c r="H922" s="14">
        <f>IF(F922="","",F922-N(G922))</f>
      </c>
      <c r="I922" s="24">
        <f>IF(A922="","",IF(YEAR(A922)&lt;&gt;Setup!$C$5,"",MONTH(A922)))</f>
      </c>
    </row>
    <row r="923" spans="1:9" x14ac:dyDescent="0.25">
      <c r="A923" s="22"/>
      <c r="F923" s="23"/>
      <c r="G923" s="23"/>
      <c r="H923" s="14">
        <f>IF(F923="","",F923-N(G923))</f>
      </c>
      <c r="I923" s="24">
        <f>IF(A923="","",IF(YEAR(A923)&lt;&gt;Setup!$C$5,"",MONTH(A923)))</f>
      </c>
    </row>
    <row r="924" spans="1:9" x14ac:dyDescent="0.25">
      <c r="A924" s="22"/>
      <c r="F924" s="23"/>
      <c r="G924" s="23"/>
      <c r="H924" s="14">
        <f>IF(F924="","",F924-N(G924))</f>
      </c>
      <c r="I924" s="24">
        <f>IF(A924="","",IF(YEAR(A924)&lt;&gt;Setup!$C$5,"",MONTH(A924)))</f>
      </c>
    </row>
    <row r="925" spans="1:9" x14ac:dyDescent="0.25">
      <c r="A925" s="22"/>
      <c r="F925" s="23"/>
      <c r="G925" s="23"/>
      <c r="H925" s="14">
        <f>IF(F925="","",F925-N(G925))</f>
      </c>
      <c r="I925" s="24">
        <f>IF(A925="","",IF(YEAR(A925)&lt;&gt;Setup!$C$5,"",MONTH(A925)))</f>
      </c>
    </row>
    <row r="926" spans="1:9" x14ac:dyDescent="0.25">
      <c r="A926" s="22"/>
      <c r="F926" s="23"/>
      <c r="G926" s="23"/>
      <c r="H926" s="14">
        <f>IF(F926="","",F926-N(G926))</f>
      </c>
      <c r="I926" s="24">
        <f>IF(A926="","",IF(YEAR(A926)&lt;&gt;Setup!$C$5,"",MONTH(A926)))</f>
      </c>
    </row>
    <row r="927" spans="1:9" x14ac:dyDescent="0.25">
      <c r="A927" s="22"/>
      <c r="F927" s="23"/>
      <c r="G927" s="23"/>
      <c r="H927" s="14">
        <f>IF(F927="","",F927-N(G927))</f>
      </c>
      <c r="I927" s="24">
        <f>IF(A927="","",IF(YEAR(A927)&lt;&gt;Setup!$C$5,"",MONTH(A927)))</f>
      </c>
    </row>
    <row r="928" spans="1:9" x14ac:dyDescent="0.25">
      <c r="A928" s="22"/>
      <c r="F928" s="23"/>
      <c r="G928" s="23"/>
      <c r="H928" s="14">
        <f>IF(F928="","",F928-N(G928))</f>
      </c>
      <c r="I928" s="24">
        <f>IF(A928="","",IF(YEAR(A928)&lt;&gt;Setup!$C$5,"",MONTH(A928)))</f>
      </c>
    </row>
    <row r="929" spans="1:9" x14ac:dyDescent="0.25">
      <c r="A929" s="22"/>
      <c r="F929" s="23"/>
      <c r="G929" s="23"/>
      <c r="H929" s="14">
        <f>IF(F929="","",F929-N(G929))</f>
      </c>
      <c r="I929" s="24">
        <f>IF(A929="","",IF(YEAR(A929)&lt;&gt;Setup!$C$5,"",MONTH(A929)))</f>
      </c>
    </row>
    <row r="930" spans="1:9" x14ac:dyDescent="0.25">
      <c r="A930" s="22"/>
      <c r="F930" s="23"/>
      <c r="G930" s="23"/>
      <c r="H930" s="14">
        <f>IF(F930="","",F930-N(G930))</f>
      </c>
      <c r="I930" s="24">
        <f>IF(A930="","",IF(YEAR(A930)&lt;&gt;Setup!$C$5,"",MONTH(A930)))</f>
      </c>
    </row>
    <row r="931" spans="1:9" x14ac:dyDescent="0.25">
      <c r="A931" s="22"/>
      <c r="F931" s="23"/>
      <c r="G931" s="23"/>
      <c r="H931" s="14">
        <f>IF(F931="","",F931-N(G931))</f>
      </c>
      <c r="I931" s="24">
        <f>IF(A931="","",IF(YEAR(A931)&lt;&gt;Setup!$C$5,"",MONTH(A931)))</f>
      </c>
    </row>
    <row r="932" spans="1:9" x14ac:dyDescent="0.25">
      <c r="A932" s="22"/>
      <c r="F932" s="23"/>
      <c r="G932" s="23"/>
      <c r="H932" s="14">
        <f>IF(F932="","",F932-N(G932))</f>
      </c>
      <c r="I932" s="24">
        <f>IF(A932="","",IF(YEAR(A932)&lt;&gt;Setup!$C$5,"",MONTH(A932)))</f>
      </c>
    </row>
    <row r="933" spans="1:9" x14ac:dyDescent="0.25">
      <c r="A933" s="22"/>
      <c r="F933" s="23"/>
      <c r="G933" s="23"/>
      <c r="H933" s="14">
        <f>IF(F933="","",F933-N(G933))</f>
      </c>
      <c r="I933" s="24">
        <f>IF(A933="","",IF(YEAR(A933)&lt;&gt;Setup!$C$5,"",MONTH(A933)))</f>
      </c>
    </row>
    <row r="934" spans="1:9" x14ac:dyDescent="0.25">
      <c r="A934" s="22"/>
      <c r="F934" s="23"/>
      <c r="G934" s="23"/>
      <c r="H934" s="14">
        <f>IF(F934="","",F934-N(G934))</f>
      </c>
      <c r="I934" s="24">
        <f>IF(A934="","",IF(YEAR(A934)&lt;&gt;Setup!$C$5,"",MONTH(A934)))</f>
      </c>
    </row>
    <row r="935" spans="1:9" x14ac:dyDescent="0.25">
      <c r="A935" s="22"/>
      <c r="F935" s="23"/>
      <c r="G935" s="23"/>
      <c r="H935" s="14">
        <f>IF(F935="","",F935-N(G935))</f>
      </c>
      <c r="I935" s="24">
        <f>IF(A935="","",IF(YEAR(A935)&lt;&gt;Setup!$C$5,"",MONTH(A935)))</f>
      </c>
    </row>
    <row r="936" spans="1:9" x14ac:dyDescent="0.25">
      <c r="A936" s="22"/>
      <c r="F936" s="23"/>
      <c r="G936" s="23"/>
      <c r="H936" s="14">
        <f>IF(F936="","",F936-N(G936))</f>
      </c>
      <c r="I936" s="24">
        <f>IF(A936="","",IF(YEAR(A936)&lt;&gt;Setup!$C$5,"",MONTH(A936)))</f>
      </c>
    </row>
    <row r="937" spans="1:9" x14ac:dyDescent="0.25">
      <c r="A937" s="22"/>
      <c r="F937" s="23"/>
      <c r="G937" s="23"/>
      <c r="H937" s="14">
        <f>IF(F937="","",F937-N(G937))</f>
      </c>
      <c r="I937" s="24">
        <f>IF(A937="","",IF(YEAR(A937)&lt;&gt;Setup!$C$5,"",MONTH(A937)))</f>
      </c>
    </row>
    <row r="938" spans="1:9" x14ac:dyDescent="0.25">
      <c r="A938" s="22"/>
      <c r="F938" s="23"/>
      <c r="G938" s="23"/>
      <c r="H938" s="14">
        <f>IF(F938="","",F938-N(G938))</f>
      </c>
      <c r="I938" s="24">
        <f>IF(A938="","",IF(YEAR(A938)&lt;&gt;Setup!$C$5,"",MONTH(A938)))</f>
      </c>
    </row>
    <row r="939" spans="1:9" x14ac:dyDescent="0.25">
      <c r="A939" s="22"/>
      <c r="F939" s="23"/>
      <c r="G939" s="23"/>
      <c r="H939" s="14">
        <f>IF(F939="","",F939-N(G939))</f>
      </c>
      <c r="I939" s="24">
        <f>IF(A939="","",IF(YEAR(A939)&lt;&gt;Setup!$C$5,"",MONTH(A939)))</f>
      </c>
    </row>
    <row r="940" spans="1:9" x14ac:dyDescent="0.25">
      <c r="A940" s="22"/>
      <c r="F940" s="23"/>
      <c r="G940" s="23"/>
      <c r="H940" s="14">
        <f>IF(F940="","",F940-N(G940))</f>
      </c>
      <c r="I940" s="24">
        <f>IF(A940="","",IF(YEAR(A940)&lt;&gt;Setup!$C$5,"",MONTH(A940)))</f>
      </c>
    </row>
    <row r="941" spans="1:9" x14ac:dyDescent="0.25">
      <c r="A941" s="22"/>
      <c r="F941" s="23"/>
      <c r="G941" s="23"/>
      <c r="H941" s="14">
        <f>IF(F941="","",F941-N(G941))</f>
      </c>
      <c r="I941" s="24">
        <f>IF(A941="","",IF(YEAR(A941)&lt;&gt;Setup!$C$5,"",MONTH(A941)))</f>
      </c>
    </row>
    <row r="942" spans="1:9" x14ac:dyDescent="0.25">
      <c r="A942" s="22"/>
      <c r="F942" s="23"/>
      <c r="G942" s="23"/>
      <c r="H942" s="14">
        <f>IF(F942="","",F942-N(G942))</f>
      </c>
      <c r="I942" s="24">
        <f>IF(A942="","",IF(YEAR(A942)&lt;&gt;Setup!$C$5,"",MONTH(A942)))</f>
      </c>
    </row>
    <row r="943" spans="1:9" x14ac:dyDescent="0.25">
      <c r="A943" s="22"/>
      <c r="F943" s="23"/>
      <c r="G943" s="23"/>
      <c r="H943" s="14">
        <f>IF(F943="","",F943-N(G943))</f>
      </c>
      <c r="I943" s="24">
        <f>IF(A943="","",IF(YEAR(A943)&lt;&gt;Setup!$C$5,"",MONTH(A943)))</f>
      </c>
    </row>
    <row r="944" spans="1:9" x14ac:dyDescent="0.25">
      <c r="A944" s="22"/>
      <c r="F944" s="23"/>
      <c r="G944" s="23"/>
      <c r="H944" s="14">
        <f>IF(F944="","",F944-N(G944))</f>
      </c>
      <c r="I944" s="24">
        <f>IF(A944="","",IF(YEAR(A944)&lt;&gt;Setup!$C$5,"",MONTH(A944)))</f>
      </c>
    </row>
    <row r="945" spans="1:9" x14ac:dyDescent="0.25">
      <c r="A945" s="22"/>
      <c r="F945" s="23"/>
      <c r="G945" s="23"/>
      <c r="H945" s="14">
        <f>IF(F945="","",F945-N(G945))</f>
      </c>
      <c r="I945" s="24">
        <f>IF(A945="","",IF(YEAR(A945)&lt;&gt;Setup!$C$5,"",MONTH(A945)))</f>
      </c>
    </row>
    <row r="946" spans="1:9" x14ac:dyDescent="0.25">
      <c r="A946" s="22"/>
      <c r="F946" s="23"/>
      <c r="G946" s="23"/>
      <c r="H946" s="14">
        <f>IF(F946="","",F946-N(G946))</f>
      </c>
      <c r="I946" s="24">
        <f>IF(A946="","",IF(YEAR(A946)&lt;&gt;Setup!$C$5,"",MONTH(A946)))</f>
      </c>
    </row>
    <row r="947" spans="1:9" x14ac:dyDescent="0.25">
      <c r="A947" s="22"/>
      <c r="F947" s="23"/>
      <c r="G947" s="23"/>
      <c r="H947" s="14">
        <f>IF(F947="","",F947-N(G947))</f>
      </c>
      <c r="I947" s="24">
        <f>IF(A947="","",IF(YEAR(A947)&lt;&gt;Setup!$C$5,"",MONTH(A947)))</f>
      </c>
    </row>
    <row r="948" spans="1:9" x14ac:dyDescent="0.25">
      <c r="A948" s="22"/>
      <c r="F948" s="23"/>
      <c r="G948" s="23"/>
      <c r="H948" s="14">
        <f>IF(F948="","",F948-N(G948))</f>
      </c>
      <c r="I948" s="24">
        <f>IF(A948="","",IF(YEAR(A948)&lt;&gt;Setup!$C$5,"",MONTH(A948)))</f>
      </c>
    </row>
    <row r="949" spans="1:9" x14ac:dyDescent="0.25">
      <c r="A949" s="22"/>
      <c r="F949" s="23"/>
      <c r="G949" s="23"/>
      <c r="H949" s="14">
        <f>IF(F949="","",F949-N(G949))</f>
      </c>
      <c r="I949" s="24">
        <f>IF(A949="","",IF(YEAR(A949)&lt;&gt;Setup!$C$5,"",MONTH(A949)))</f>
      </c>
    </row>
    <row r="950" spans="1:9" x14ac:dyDescent="0.25">
      <c r="A950" s="22"/>
      <c r="F950" s="23"/>
      <c r="G950" s="23"/>
      <c r="H950" s="14">
        <f>IF(F950="","",F950-N(G950))</f>
      </c>
      <c r="I950" s="24">
        <f>IF(A950="","",IF(YEAR(A950)&lt;&gt;Setup!$C$5,"",MONTH(A950)))</f>
      </c>
    </row>
    <row r="951" spans="1:9" x14ac:dyDescent="0.25">
      <c r="A951" s="22"/>
      <c r="F951" s="23"/>
      <c r="G951" s="23"/>
      <c r="H951" s="14">
        <f>IF(F951="","",F951-N(G951))</f>
      </c>
      <c r="I951" s="24">
        <f>IF(A951="","",IF(YEAR(A951)&lt;&gt;Setup!$C$5,"",MONTH(A951)))</f>
      </c>
    </row>
    <row r="952" spans="1:9" x14ac:dyDescent="0.25">
      <c r="A952" s="22"/>
      <c r="F952" s="23"/>
      <c r="G952" s="23"/>
      <c r="H952" s="14">
        <f>IF(F952="","",F952-N(G952))</f>
      </c>
      <c r="I952" s="24">
        <f>IF(A952="","",IF(YEAR(A952)&lt;&gt;Setup!$C$5,"",MONTH(A952)))</f>
      </c>
    </row>
    <row r="953" spans="1:9" x14ac:dyDescent="0.25">
      <c r="A953" s="22"/>
      <c r="F953" s="23"/>
      <c r="G953" s="23"/>
      <c r="H953" s="14">
        <f>IF(F953="","",F953-N(G953))</f>
      </c>
      <c r="I953" s="24">
        <f>IF(A953="","",IF(YEAR(A953)&lt;&gt;Setup!$C$5,"",MONTH(A953)))</f>
      </c>
    </row>
    <row r="954" spans="1:9" x14ac:dyDescent="0.25">
      <c r="A954" s="22"/>
      <c r="F954" s="23"/>
      <c r="G954" s="23"/>
      <c r="H954" s="14">
        <f>IF(F954="","",F954-N(G954))</f>
      </c>
      <c r="I954" s="24">
        <f>IF(A954="","",IF(YEAR(A954)&lt;&gt;Setup!$C$5,"",MONTH(A954)))</f>
      </c>
    </row>
    <row r="955" spans="1:9" x14ac:dyDescent="0.25">
      <c r="A955" s="22"/>
      <c r="F955" s="23"/>
      <c r="G955" s="23"/>
      <c r="H955" s="14">
        <f>IF(F955="","",F955-N(G955))</f>
      </c>
      <c r="I955" s="24">
        <f>IF(A955="","",IF(YEAR(A955)&lt;&gt;Setup!$C$5,"",MONTH(A955)))</f>
      </c>
    </row>
    <row r="956" spans="1:9" x14ac:dyDescent="0.25">
      <c r="A956" s="22"/>
      <c r="F956" s="23"/>
      <c r="G956" s="23"/>
      <c r="H956" s="14">
        <f>IF(F956="","",F956-N(G956))</f>
      </c>
      <c r="I956" s="24">
        <f>IF(A956="","",IF(YEAR(A956)&lt;&gt;Setup!$C$5,"",MONTH(A956)))</f>
      </c>
    </row>
    <row r="957" spans="1:9" x14ac:dyDescent="0.25">
      <c r="A957" s="22"/>
      <c r="F957" s="23"/>
      <c r="G957" s="23"/>
      <c r="H957" s="14">
        <f>IF(F957="","",F957-N(G957))</f>
      </c>
      <c r="I957" s="24">
        <f>IF(A957="","",IF(YEAR(A957)&lt;&gt;Setup!$C$5,"",MONTH(A957)))</f>
      </c>
    </row>
    <row r="958" spans="1:9" x14ac:dyDescent="0.25">
      <c r="A958" s="22"/>
      <c r="F958" s="23"/>
      <c r="G958" s="23"/>
      <c r="H958" s="14">
        <f>IF(F958="","",F958-N(G958))</f>
      </c>
      <c r="I958" s="24">
        <f>IF(A958="","",IF(YEAR(A958)&lt;&gt;Setup!$C$5,"",MONTH(A958)))</f>
      </c>
    </row>
    <row r="959" spans="1:9" x14ac:dyDescent="0.25">
      <c r="A959" s="22"/>
      <c r="F959" s="23"/>
      <c r="G959" s="23"/>
      <c r="H959" s="14">
        <f>IF(F959="","",F959-N(G959))</f>
      </c>
      <c r="I959" s="24">
        <f>IF(A959="","",IF(YEAR(A959)&lt;&gt;Setup!$C$5,"",MONTH(A959)))</f>
      </c>
    </row>
    <row r="960" spans="1:9" x14ac:dyDescent="0.25">
      <c r="A960" s="22"/>
      <c r="F960" s="23"/>
      <c r="G960" s="23"/>
      <c r="H960" s="14">
        <f>IF(F960="","",F960-N(G960))</f>
      </c>
      <c r="I960" s="24">
        <f>IF(A960="","",IF(YEAR(A960)&lt;&gt;Setup!$C$5,"",MONTH(A960)))</f>
      </c>
    </row>
    <row r="961" spans="1:9" x14ac:dyDescent="0.25">
      <c r="A961" s="22"/>
      <c r="F961" s="23"/>
      <c r="G961" s="23"/>
      <c r="H961" s="14">
        <f>IF(F961="","",F961-N(G961))</f>
      </c>
      <c r="I961" s="24">
        <f>IF(A961="","",IF(YEAR(A961)&lt;&gt;Setup!$C$5,"",MONTH(A961)))</f>
      </c>
    </row>
    <row r="962" spans="1:9" x14ac:dyDescent="0.25">
      <c r="A962" s="22"/>
      <c r="F962" s="23"/>
      <c r="G962" s="23"/>
      <c r="H962" s="14">
        <f>IF(F962="","",F962-N(G962))</f>
      </c>
      <c r="I962" s="24">
        <f>IF(A962="","",IF(YEAR(A962)&lt;&gt;Setup!$C$5,"",MONTH(A962)))</f>
      </c>
    </row>
    <row r="963" spans="1:9" x14ac:dyDescent="0.25">
      <c r="A963" s="22"/>
      <c r="F963" s="23"/>
      <c r="G963" s="23"/>
      <c r="H963" s="14">
        <f>IF(F963="","",F963-N(G963))</f>
      </c>
      <c r="I963" s="24">
        <f>IF(A963="","",IF(YEAR(A963)&lt;&gt;Setup!$C$5,"",MONTH(A963)))</f>
      </c>
    </row>
    <row r="964" spans="1:9" x14ac:dyDescent="0.25">
      <c r="A964" s="22"/>
      <c r="F964" s="23"/>
      <c r="G964" s="23"/>
      <c r="H964" s="14">
        <f>IF(F964="","",F964-N(G964))</f>
      </c>
      <c r="I964" s="24">
        <f>IF(A964="","",IF(YEAR(A964)&lt;&gt;Setup!$C$5,"",MONTH(A964)))</f>
      </c>
    </row>
    <row r="965" spans="1:9" x14ac:dyDescent="0.25">
      <c r="A965" s="22"/>
      <c r="F965" s="23"/>
      <c r="G965" s="23"/>
      <c r="H965" s="14">
        <f>IF(F965="","",F965-N(G965))</f>
      </c>
      <c r="I965" s="24">
        <f>IF(A965="","",IF(YEAR(A965)&lt;&gt;Setup!$C$5,"",MONTH(A965)))</f>
      </c>
    </row>
    <row r="966" spans="1:9" x14ac:dyDescent="0.25">
      <c r="A966" s="22"/>
      <c r="F966" s="23"/>
      <c r="G966" s="23"/>
      <c r="H966" s="14">
        <f>IF(F966="","",F966-N(G966))</f>
      </c>
      <c r="I966" s="24">
        <f>IF(A966="","",IF(YEAR(A966)&lt;&gt;Setup!$C$5,"",MONTH(A966)))</f>
      </c>
    </row>
    <row r="967" spans="1:9" x14ac:dyDescent="0.25">
      <c r="A967" s="22"/>
      <c r="F967" s="23"/>
      <c r="G967" s="23"/>
      <c r="H967" s="14">
        <f>IF(F967="","",F967-N(G967))</f>
      </c>
      <c r="I967" s="24">
        <f>IF(A967="","",IF(YEAR(A967)&lt;&gt;Setup!$C$5,"",MONTH(A967)))</f>
      </c>
    </row>
    <row r="968" spans="1:9" x14ac:dyDescent="0.25">
      <c r="A968" s="22"/>
      <c r="F968" s="23"/>
      <c r="G968" s="23"/>
      <c r="H968" s="14">
        <f>IF(F968="","",F968-N(G968))</f>
      </c>
      <c r="I968" s="24">
        <f>IF(A968="","",IF(YEAR(A968)&lt;&gt;Setup!$C$5,"",MONTH(A968)))</f>
      </c>
    </row>
    <row r="969" spans="1:9" x14ac:dyDescent="0.25">
      <c r="A969" s="22"/>
      <c r="F969" s="23"/>
      <c r="G969" s="23"/>
      <c r="H969" s="14">
        <f>IF(F969="","",F969-N(G969))</f>
      </c>
      <c r="I969" s="24">
        <f>IF(A969="","",IF(YEAR(A969)&lt;&gt;Setup!$C$5,"",MONTH(A969)))</f>
      </c>
    </row>
    <row r="970" spans="1:9" x14ac:dyDescent="0.25">
      <c r="A970" s="22"/>
      <c r="F970" s="23"/>
      <c r="G970" s="23"/>
      <c r="H970" s="14">
        <f>IF(F970="","",F970-N(G970))</f>
      </c>
      <c r="I970" s="24">
        <f>IF(A970="","",IF(YEAR(A970)&lt;&gt;Setup!$C$5,"",MONTH(A970)))</f>
      </c>
    </row>
    <row r="971" spans="1:9" x14ac:dyDescent="0.25">
      <c r="A971" s="22"/>
      <c r="F971" s="23"/>
      <c r="G971" s="23"/>
      <c r="H971" s="14">
        <f>IF(F971="","",F971-N(G971))</f>
      </c>
      <c r="I971" s="24">
        <f>IF(A971="","",IF(YEAR(A971)&lt;&gt;Setup!$C$5,"",MONTH(A971)))</f>
      </c>
    </row>
    <row r="972" spans="1:9" x14ac:dyDescent="0.25">
      <c r="A972" s="22"/>
      <c r="F972" s="23"/>
      <c r="G972" s="23"/>
      <c r="H972" s="14">
        <f>IF(F972="","",F972-N(G972))</f>
      </c>
      <c r="I972" s="24">
        <f>IF(A972="","",IF(YEAR(A972)&lt;&gt;Setup!$C$5,"",MONTH(A972)))</f>
      </c>
    </row>
    <row r="973" spans="1:9" x14ac:dyDescent="0.25">
      <c r="A973" s="22"/>
      <c r="F973" s="23"/>
      <c r="G973" s="23"/>
      <c r="H973" s="14">
        <f>IF(F973="","",F973-N(G973))</f>
      </c>
      <c r="I973" s="24">
        <f>IF(A973="","",IF(YEAR(A973)&lt;&gt;Setup!$C$5,"",MONTH(A973)))</f>
      </c>
    </row>
    <row r="974" spans="1:9" x14ac:dyDescent="0.25">
      <c r="A974" s="22"/>
      <c r="F974" s="23"/>
      <c r="G974" s="23"/>
      <c r="H974" s="14">
        <f>IF(F974="","",F974-N(G974))</f>
      </c>
      <c r="I974" s="24">
        <f>IF(A974="","",IF(YEAR(A974)&lt;&gt;Setup!$C$5,"",MONTH(A974)))</f>
      </c>
    </row>
    <row r="975" spans="1:9" x14ac:dyDescent="0.25">
      <c r="A975" s="22"/>
      <c r="F975" s="23"/>
      <c r="G975" s="23"/>
      <c r="H975" s="14">
        <f>IF(F975="","",F975-N(G975))</f>
      </c>
      <c r="I975" s="24">
        <f>IF(A975="","",IF(YEAR(A975)&lt;&gt;Setup!$C$5,"",MONTH(A975)))</f>
      </c>
    </row>
    <row r="976" spans="1:9" x14ac:dyDescent="0.25">
      <c r="A976" s="22"/>
      <c r="F976" s="23"/>
      <c r="G976" s="23"/>
      <c r="H976" s="14">
        <f>IF(F976="","",F976-N(G976))</f>
      </c>
      <c r="I976" s="24">
        <f>IF(A976="","",IF(YEAR(A976)&lt;&gt;Setup!$C$5,"",MONTH(A976)))</f>
      </c>
    </row>
    <row r="977" spans="1:9" x14ac:dyDescent="0.25">
      <c r="A977" s="22"/>
      <c r="F977" s="23"/>
      <c r="G977" s="23"/>
      <c r="H977" s="14">
        <f>IF(F977="","",F977-N(G977))</f>
      </c>
      <c r="I977" s="24">
        <f>IF(A977="","",IF(YEAR(A977)&lt;&gt;Setup!$C$5,"",MONTH(A977)))</f>
      </c>
    </row>
    <row r="978" spans="1:9" x14ac:dyDescent="0.25">
      <c r="A978" s="22"/>
      <c r="F978" s="23"/>
      <c r="G978" s="23"/>
      <c r="H978" s="14">
        <f>IF(F978="","",F978-N(G978))</f>
      </c>
      <c r="I978" s="24">
        <f>IF(A978="","",IF(YEAR(A978)&lt;&gt;Setup!$C$5,"",MONTH(A978)))</f>
      </c>
    </row>
    <row r="979" spans="1:9" x14ac:dyDescent="0.25">
      <c r="A979" s="22"/>
      <c r="F979" s="23"/>
      <c r="G979" s="23"/>
      <c r="H979" s="14">
        <f>IF(F979="","",F979-N(G979))</f>
      </c>
      <c r="I979" s="24">
        <f>IF(A979="","",IF(YEAR(A979)&lt;&gt;Setup!$C$5,"",MONTH(A979)))</f>
      </c>
    </row>
    <row r="980" spans="1:9" x14ac:dyDescent="0.25">
      <c r="A980" s="22"/>
      <c r="F980" s="23"/>
      <c r="G980" s="23"/>
      <c r="H980" s="14">
        <f>IF(F980="","",F980-N(G980))</f>
      </c>
      <c r="I980" s="24">
        <f>IF(A980="","",IF(YEAR(A980)&lt;&gt;Setup!$C$5,"",MONTH(A980)))</f>
      </c>
    </row>
    <row r="981" spans="1:9" x14ac:dyDescent="0.25">
      <c r="A981" s="22"/>
      <c r="F981" s="23"/>
      <c r="G981" s="23"/>
      <c r="H981" s="14">
        <f>IF(F981="","",F981-N(G981))</f>
      </c>
      <c r="I981" s="24">
        <f>IF(A981="","",IF(YEAR(A981)&lt;&gt;Setup!$C$5,"",MONTH(A981)))</f>
      </c>
    </row>
    <row r="982" spans="1:9" x14ac:dyDescent="0.25">
      <c r="A982" s="22"/>
      <c r="F982" s="23"/>
      <c r="G982" s="23"/>
      <c r="H982" s="14">
        <f>IF(F982="","",F982-N(G982))</f>
      </c>
      <c r="I982" s="24">
        <f>IF(A982="","",IF(YEAR(A982)&lt;&gt;Setup!$C$5,"",MONTH(A982)))</f>
      </c>
    </row>
    <row r="983" spans="1:9" x14ac:dyDescent="0.25">
      <c r="A983" s="22"/>
      <c r="F983" s="23"/>
      <c r="G983" s="23"/>
      <c r="H983" s="14">
        <f>IF(F983="","",F983-N(G983))</f>
      </c>
      <c r="I983" s="24">
        <f>IF(A983="","",IF(YEAR(A983)&lt;&gt;Setup!$C$5,"",MONTH(A983)))</f>
      </c>
    </row>
    <row r="984" spans="1:9" x14ac:dyDescent="0.25">
      <c r="A984" s="22"/>
      <c r="F984" s="23"/>
      <c r="G984" s="23"/>
      <c r="H984" s="14">
        <f>IF(F984="","",F984-N(G984))</f>
      </c>
      <c r="I984" s="24">
        <f>IF(A984="","",IF(YEAR(A984)&lt;&gt;Setup!$C$5,"",MONTH(A984)))</f>
      </c>
    </row>
    <row r="985" spans="1:9" x14ac:dyDescent="0.25">
      <c r="A985" s="22"/>
      <c r="F985" s="23"/>
      <c r="G985" s="23"/>
      <c r="H985" s="14">
        <f>IF(F985="","",F985-N(G985))</f>
      </c>
      <c r="I985" s="24">
        <f>IF(A985="","",IF(YEAR(A985)&lt;&gt;Setup!$C$5,"",MONTH(A985)))</f>
      </c>
    </row>
    <row r="986" spans="1:9" x14ac:dyDescent="0.25">
      <c r="A986" s="22"/>
      <c r="F986" s="23"/>
      <c r="G986" s="23"/>
      <c r="H986" s="14">
        <f>IF(F986="","",F986-N(G986))</f>
      </c>
      <c r="I986" s="24">
        <f>IF(A986="","",IF(YEAR(A986)&lt;&gt;Setup!$C$5,"",MONTH(A986)))</f>
      </c>
    </row>
    <row r="987" spans="1:9" x14ac:dyDescent="0.25">
      <c r="A987" s="22"/>
      <c r="F987" s="23"/>
      <c r="G987" s="23"/>
      <c r="H987" s="14">
        <f>IF(F987="","",F987-N(G987))</f>
      </c>
      <c r="I987" s="24">
        <f>IF(A987="","",IF(YEAR(A987)&lt;&gt;Setup!$C$5,"",MONTH(A987)))</f>
      </c>
    </row>
    <row r="988" spans="1:9" x14ac:dyDescent="0.25">
      <c r="A988" s="22"/>
      <c r="F988" s="23"/>
      <c r="G988" s="23"/>
      <c r="H988" s="14">
        <f>IF(F988="","",F988-N(G988))</f>
      </c>
      <c r="I988" s="24">
        <f>IF(A988="","",IF(YEAR(A988)&lt;&gt;Setup!$C$5,"",MONTH(A988)))</f>
      </c>
    </row>
    <row r="989" spans="1:9" x14ac:dyDescent="0.25">
      <c r="A989" s="22"/>
      <c r="F989" s="23"/>
      <c r="G989" s="23"/>
      <c r="H989" s="14">
        <f>IF(F989="","",F989-N(G989))</f>
      </c>
      <c r="I989" s="24">
        <f>IF(A989="","",IF(YEAR(A989)&lt;&gt;Setup!$C$5,"",MONTH(A989)))</f>
      </c>
    </row>
    <row r="990" spans="1:9" x14ac:dyDescent="0.25">
      <c r="A990" s="22"/>
      <c r="F990" s="23"/>
      <c r="G990" s="23"/>
      <c r="H990" s="14">
        <f>IF(F990="","",F990-N(G990))</f>
      </c>
      <c r="I990" s="24">
        <f>IF(A990="","",IF(YEAR(A990)&lt;&gt;Setup!$C$5,"",MONTH(A990)))</f>
      </c>
    </row>
    <row r="991" spans="1:9" x14ac:dyDescent="0.25">
      <c r="A991" s="22"/>
      <c r="F991" s="23"/>
      <c r="G991" s="23"/>
      <c r="H991" s="14">
        <f>IF(F991="","",F991-N(G991))</f>
      </c>
      <c r="I991" s="24">
        <f>IF(A991="","",IF(YEAR(A991)&lt;&gt;Setup!$C$5,"",MONTH(A991)))</f>
      </c>
    </row>
    <row r="992" spans="1:9" x14ac:dyDescent="0.25">
      <c r="A992" s="22"/>
      <c r="F992" s="23"/>
      <c r="G992" s="23"/>
      <c r="H992" s="14">
        <f>IF(F992="","",F992-N(G992))</f>
      </c>
      <c r="I992" s="24">
        <f>IF(A992="","",IF(YEAR(A992)&lt;&gt;Setup!$C$5,"",MONTH(A992)))</f>
      </c>
    </row>
    <row r="993" spans="1:9" x14ac:dyDescent="0.25">
      <c r="A993" s="22"/>
      <c r="F993" s="23"/>
      <c r="G993" s="23"/>
      <c r="H993" s="14">
        <f>IF(F993="","",F993-N(G993))</f>
      </c>
      <c r="I993" s="24">
        <f>IF(A993="","",IF(YEAR(A993)&lt;&gt;Setup!$C$5,"",MONTH(A993)))</f>
      </c>
    </row>
    <row r="994" spans="1:9" x14ac:dyDescent="0.25">
      <c r="A994" s="22"/>
      <c r="F994" s="23"/>
      <c r="G994" s="23"/>
      <c r="H994" s="14">
        <f>IF(F994="","",F994-N(G994))</f>
      </c>
      <c r="I994" s="24">
        <f>IF(A994="","",IF(YEAR(A994)&lt;&gt;Setup!$C$5,"",MONTH(A994)))</f>
      </c>
    </row>
    <row r="995" spans="1:9" x14ac:dyDescent="0.25">
      <c r="A995" s="22"/>
      <c r="F995" s="23"/>
      <c r="G995" s="23"/>
      <c r="H995" s="14">
        <f>IF(F995="","",F995-N(G995))</f>
      </c>
      <c r="I995" s="24">
        <f>IF(A995="","",IF(YEAR(A995)&lt;&gt;Setup!$C$5,"",MONTH(A995)))</f>
      </c>
    </row>
    <row r="996" spans="1:9" x14ac:dyDescent="0.25">
      <c r="A996" s="22"/>
      <c r="F996" s="23"/>
      <c r="G996" s="23"/>
      <c r="H996" s="14">
        <f>IF(F996="","",F996-N(G996))</f>
      </c>
      <c r="I996" s="24">
        <f>IF(A996="","",IF(YEAR(A996)&lt;&gt;Setup!$C$5,"",MONTH(A996)))</f>
      </c>
    </row>
    <row r="997" spans="1:9" x14ac:dyDescent="0.25">
      <c r="A997" s="22"/>
      <c r="F997" s="23"/>
      <c r="G997" s="23"/>
      <c r="H997" s="14">
        <f>IF(F997="","",F997-N(G997))</f>
      </c>
      <c r="I997" s="24">
        <f>IF(A997="","",IF(YEAR(A997)&lt;&gt;Setup!$C$5,"",MONTH(A997)))</f>
      </c>
    </row>
    <row r="998" spans="1:9" x14ac:dyDescent="0.25">
      <c r="A998" s="22"/>
      <c r="F998" s="23"/>
      <c r="G998" s="23"/>
      <c r="H998" s="14">
        <f>IF(F998="","",F998-N(G998))</f>
      </c>
      <c r="I998" s="24">
        <f>IF(A998="","",IF(YEAR(A998)&lt;&gt;Setup!$C$5,"",MONTH(A998)))</f>
      </c>
    </row>
    <row r="999" spans="1:9" x14ac:dyDescent="0.25">
      <c r="A999" s="22"/>
      <c r="F999" s="23"/>
      <c r="G999" s="23"/>
      <c r="H999" s="14">
        <f>IF(F999="","",F999-N(G999))</f>
      </c>
      <c r="I999" s="24">
        <f>IF(A999="","",IF(YEAR(A999)&lt;&gt;Setup!$C$5,"",MONTH(A999)))</f>
      </c>
    </row>
    <row r="1000" spans="1:9" x14ac:dyDescent="0.25">
      <c r="A1000" s="22"/>
      <c r="F1000" s="23"/>
      <c r="G1000" s="23"/>
      <c r="H1000" s="14">
        <f>IF(F1000="","",F1000-N(G1000))</f>
      </c>
      <c r="I1000" s="24">
        <f>IF(A1000="","",IF(YEAR(A1000)&lt;&gt;Setup!$C$5,"",MONTH(A1000)))</f>
      </c>
    </row>
    <row r="1001" spans="1:9" x14ac:dyDescent="0.25">
      <c r="A1001" s="22"/>
      <c r="F1001" s="23"/>
      <c r="G1001" s="23"/>
      <c r="H1001" s="14">
        <f>IF(F1001="","",F1001-N(G1001))</f>
      </c>
      <c r="I1001" s="24">
        <f>IF(A1001="","",IF(YEAR(A1001)&lt;&gt;Setup!$C$5,"",MONTH(A1001)))</f>
      </c>
    </row>
    <row r="1002" spans="1:9" x14ac:dyDescent="0.25">
      <c r="A1002" s="22"/>
      <c r="F1002" s="23"/>
      <c r="G1002" s="23"/>
      <c r="H1002" s="14">
        <f>IF(F1002="","",F1002-N(G1002))</f>
      </c>
      <c r="I1002" s="24">
        <f>IF(A1002="","",IF(YEAR(A1002)&lt;&gt;Setup!$C$5,"",MONTH(A1002)))</f>
      </c>
    </row>
    <row r="1003" spans="1:9" x14ac:dyDescent="0.25">
      <c r="A1003" s="22"/>
      <c r="F1003" s="23"/>
      <c r="G1003" s="23"/>
      <c r="H1003" s="14">
        <f>IF(F1003="","",F1003-N(G1003))</f>
      </c>
      <c r="I1003" s="24">
        <f>IF(A1003="","",IF(YEAR(A1003)&lt;&gt;Setup!$C$5,"",MONTH(A1003)))</f>
      </c>
    </row>
    <row r="1004" spans="1:9" x14ac:dyDescent="0.25">
      <c r="A1004" s="22"/>
      <c r="F1004" s="23"/>
      <c r="G1004" s="23"/>
      <c r="H1004" s="14">
        <f>IF(F1004="","",F1004-N(G1004))</f>
      </c>
      <c r="I1004" s="24">
        <f>IF(A1004="","",IF(YEAR(A1004)&lt;&gt;Setup!$C$5,"",MONTH(A1004)))</f>
      </c>
    </row>
    <row r="1005" spans="1:9" x14ac:dyDescent="0.25">
      <c r="A1005" s="22"/>
      <c r="F1005" s="23"/>
      <c r="G1005" s="23"/>
      <c r="H1005" s="14">
        <f>IF(F1005="","",F1005-N(G1005))</f>
      </c>
      <c r="I1005" s="24">
        <f>IF(A1005="","",IF(YEAR(A1005)&lt;&gt;Setup!$C$5,"",MONTH(A1005)))</f>
      </c>
    </row>
    <row r="1006" spans="1:9" x14ac:dyDescent="0.25">
      <c r="A1006" s="22"/>
      <c r="F1006" s="23"/>
      <c r="G1006" s="23"/>
      <c r="H1006" s="14">
        <f>IF(F1006="","",F1006-N(G1006))</f>
      </c>
      <c r="I1006" s="24">
        <f>IF(A1006="","",IF(YEAR(A1006)&lt;&gt;Setup!$C$5,"",MONTH(A1006)))</f>
      </c>
    </row>
    <row r="1007" spans="1:9" x14ac:dyDescent="0.25">
      <c r="A1007" s="22"/>
      <c r="F1007" s="23"/>
      <c r="G1007" s="23"/>
      <c r="H1007" s="14">
        <f>IF(F1007="","",F1007-N(G1007))</f>
      </c>
      <c r="I1007" s="24">
        <f>IF(A1007="","",IF(YEAR(A1007)&lt;&gt;Setup!$C$5,"",MONTH(A1007)))</f>
      </c>
    </row>
    <row r="1008" spans="1:9" x14ac:dyDescent="0.25">
      <c r="A1008" s="22"/>
      <c r="F1008" s="23"/>
      <c r="G1008" s="23"/>
      <c r="H1008" s="14">
        <f>IF(F1008="","",F1008-N(G1008))</f>
      </c>
      <c r="I1008" s="24">
        <f>IF(A1008="","",IF(YEAR(A1008)&lt;&gt;Setup!$C$5,"",MONTH(A1008)))</f>
      </c>
    </row>
    <row r="1009" spans="1:9" x14ac:dyDescent="0.25">
      <c r="A1009" s="22"/>
      <c r="F1009" s="23"/>
      <c r="G1009" s="23"/>
      <c r="H1009" s="14">
        <f>IF(F1009="","",F1009-N(G1009))</f>
      </c>
      <c r="I1009" s="24">
        <f>IF(A1009="","",IF(YEAR(A1009)&lt;&gt;Setup!$C$5,"",MONTH(A1009)))</f>
      </c>
    </row>
    <row r="1010" spans="1:9" x14ac:dyDescent="0.25">
      <c r="A1010" s="22"/>
      <c r="F1010" s="23"/>
      <c r="G1010" s="23"/>
      <c r="H1010" s="14">
        <f>IF(F1010="","",F1010-N(G1010))</f>
      </c>
      <c r="I1010" s="24">
        <f>IF(A1010="","",IF(YEAR(A1010)&lt;&gt;Setup!$C$5,"",MONTH(A1010)))</f>
      </c>
    </row>
    <row r="1011" spans="1:9" x14ac:dyDescent="0.25">
      <c r="A1011" s="22"/>
      <c r="F1011" s="23"/>
      <c r="G1011" s="23"/>
      <c r="H1011" s="14">
        <f>IF(F1011="","",F1011-N(G1011))</f>
      </c>
      <c r="I1011" s="24">
        <f>IF(A1011="","",IF(YEAR(A1011)&lt;&gt;Setup!$C$5,"",MONTH(A1011)))</f>
      </c>
    </row>
    <row r="1012" spans="1:9" x14ac:dyDescent="0.25">
      <c r="A1012" s="22"/>
      <c r="F1012" s="23"/>
      <c r="G1012" s="23"/>
      <c r="H1012" s="14">
        <f>IF(F1012="","",F1012-N(G1012))</f>
      </c>
      <c r="I1012" s="24">
        <f>IF(A1012="","",IF(YEAR(A1012)&lt;&gt;Setup!$C$5,"",MONTH(A1012)))</f>
      </c>
    </row>
    <row r="1013" spans="1:9" x14ac:dyDescent="0.25">
      <c r="A1013" s="22"/>
      <c r="F1013" s="23"/>
      <c r="G1013" s="23"/>
      <c r="H1013" s="14">
        <f>IF(F1013="","",F1013-N(G1013))</f>
      </c>
      <c r="I1013" s="24">
        <f>IF(A1013="","",IF(YEAR(A1013)&lt;&gt;Setup!$C$5,"",MONTH(A1013)))</f>
      </c>
    </row>
    <row r="1014" spans="1:9" x14ac:dyDescent="0.25">
      <c r="A1014" s="22"/>
      <c r="F1014" s="23"/>
      <c r="G1014" s="23"/>
      <c r="H1014" s="14">
        <f>IF(F1014="","",F1014-N(G1014))</f>
      </c>
      <c r="I1014" s="24">
        <f>IF(A1014="","",IF(YEAR(A1014)&lt;&gt;Setup!$C$5,"",MONTH(A1014)))</f>
      </c>
    </row>
    <row r="1015" spans="1:9" x14ac:dyDescent="0.25">
      <c r="A1015" s="22"/>
      <c r="F1015" s="23"/>
      <c r="G1015" s="23"/>
      <c r="H1015" s="14">
        <f>IF(F1015="","",F1015-N(G1015))</f>
      </c>
      <c r="I1015" s="24">
        <f>IF(A1015="","",IF(YEAR(A1015)&lt;&gt;Setup!$C$5,"",MONTH(A1015)))</f>
      </c>
    </row>
    <row r="1016" spans="1:9" x14ac:dyDescent="0.25">
      <c r="A1016" s="22"/>
      <c r="F1016" s="23"/>
      <c r="G1016" s="23"/>
      <c r="H1016" s="14">
        <f>IF(F1016="","",F1016-N(G1016))</f>
      </c>
      <c r="I1016" s="24">
        <f>IF(A1016="","",IF(YEAR(A1016)&lt;&gt;Setup!$C$5,"",MONTH(A1016)))</f>
      </c>
    </row>
    <row r="1017" spans="1:9" x14ac:dyDescent="0.25">
      <c r="A1017" s="22"/>
      <c r="F1017" s="23"/>
      <c r="G1017" s="23"/>
      <c r="H1017" s="14">
        <f>IF(F1017="","",F1017-N(G1017))</f>
      </c>
      <c r="I1017" s="24">
        <f>IF(A1017="","",IF(YEAR(A1017)&lt;&gt;Setup!$C$5,"",MONTH(A1017)))</f>
      </c>
    </row>
    <row r="1018" spans="1:9" x14ac:dyDescent="0.25">
      <c r="A1018" s="22"/>
      <c r="F1018" s="23"/>
      <c r="G1018" s="23"/>
      <c r="H1018" s="14">
        <f>IF(F1018="","",F1018-N(G1018))</f>
      </c>
      <c r="I1018" s="24">
        <f>IF(A1018="","",IF(YEAR(A1018)&lt;&gt;Setup!$C$5,"",MONTH(A1018)))</f>
      </c>
    </row>
    <row r="1019" spans="1:9" x14ac:dyDescent="0.25">
      <c r="A1019" s="22"/>
      <c r="F1019" s="23"/>
      <c r="G1019" s="23"/>
      <c r="H1019" s="14">
        <f>IF(F1019="","",F1019-N(G1019))</f>
      </c>
      <c r="I1019" s="24">
        <f>IF(A1019="","",IF(YEAR(A1019)&lt;&gt;Setup!$C$5,"",MONTH(A1019)))</f>
      </c>
    </row>
    <row r="1020" spans="1:9" x14ac:dyDescent="0.25">
      <c r="A1020" s="22"/>
      <c r="F1020" s="23"/>
      <c r="G1020" s="23"/>
      <c r="H1020" s="14">
        <f>IF(F1020="","",F1020-N(G1020))</f>
      </c>
      <c r="I1020" s="24">
        <f>IF(A1020="","",IF(YEAR(A1020)&lt;&gt;Setup!$C$5,"",MONTH(A1020)))</f>
      </c>
    </row>
    <row r="1021" spans="1:9" x14ac:dyDescent="0.25">
      <c r="A1021" s="22"/>
      <c r="F1021" s="23"/>
      <c r="G1021" s="23"/>
      <c r="H1021" s="14">
        <f>IF(F1021="","",F1021-N(G1021))</f>
      </c>
      <c r="I1021" s="24">
        <f>IF(A1021="","",IF(YEAR(A1021)&lt;&gt;Setup!$C$5,"",MONTH(A1021)))</f>
      </c>
    </row>
    <row r="1022" spans="1:9" x14ac:dyDescent="0.25">
      <c r="A1022" s="22"/>
      <c r="F1022" s="23"/>
      <c r="G1022" s="23"/>
      <c r="H1022" s="14">
        <f>IF(F1022="","",F1022-N(G1022))</f>
      </c>
      <c r="I1022" s="24">
        <f>IF(A1022="","",IF(YEAR(A1022)&lt;&gt;Setup!$C$5,"",MONTH(A1022)))</f>
      </c>
    </row>
    <row r="1023" spans="1:9" x14ac:dyDescent="0.25">
      <c r="A1023" s="22"/>
      <c r="F1023" s="23"/>
      <c r="G1023" s="23"/>
      <c r="H1023" s="14">
        <f>IF(F1023="","",F1023-N(G1023))</f>
      </c>
      <c r="I1023" s="24">
        <f>IF(A1023="","",IF(YEAR(A1023)&lt;&gt;Setup!$C$5,"",MONTH(A1023)))</f>
      </c>
    </row>
    <row r="1024" spans="1:9" x14ac:dyDescent="0.25">
      <c r="A1024" s="22"/>
      <c r="F1024" s="23"/>
      <c r="G1024" s="23"/>
      <c r="H1024" s="14">
        <f>IF(F1024="","",F1024-N(G1024))</f>
      </c>
      <c r="I1024" s="24">
        <f>IF(A1024="","",IF(YEAR(A1024)&lt;&gt;Setup!$C$5,"",MONTH(A1024)))</f>
      </c>
    </row>
    <row r="1025" spans="1:9" x14ac:dyDescent="0.25">
      <c r="A1025" s="22"/>
      <c r="F1025" s="23"/>
      <c r="G1025" s="23"/>
      <c r="H1025" s="14">
        <f>IF(F1025="","",F1025-N(G1025))</f>
      </c>
      <c r="I1025" s="24">
        <f>IF(A1025="","",IF(YEAR(A1025)&lt;&gt;Setup!$C$5,"",MONTH(A1025)))</f>
      </c>
    </row>
    <row r="1026" spans="1:9" x14ac:dyDescent="0.25">
      <c r="A1026" s="22"/>
      <c r="F1026" s="23"/>
      <c r="G1026" s="23"/>
      <c r="H1026" s="14">
        <f>IF(F1026="","",F1026-N(G1026))</f>
      </c>
      <c r="I1026" s="24">
        <f>IF(A1026="","",IF(YEAR(A1026)&lt;&gt;Setup!$C$5,"",MONTH(A1026)))</f>
      </c>
    </row>
    <row r="1027" spans="1:9" x14ac:dyDescent="0.25">
      <c r="A1027" s="22"/>
      <c r="F1027" s="23"/>
      <c r="G1027" s="23"/>
      <c r="H1027" s="14">
        <f>IF(F1027="","",F1027-N(G1027))</f>
      </c>
      <c r="I1027" s="24">
        <f>IF(A1027="","",IF(YEAR(A1027)&lt;&gt;Setup!$C$5,"",MONTH(A1027)))</f>
      </c>
    </row>
    <row r="1028" spans="1:9" x14ac:dyDescent="0.25">
      <c r="A1028" s="22"/>
      <c r="F1028" s="23"/>
      <c r="G1028" s="23"/>
      <c r="H1028" s="14">
        <f>IF(F1028="","",F1028-N(G1028))</f>
      </c>
      <c r="I1028" s="24">
        <f>IF(A1028="","",IF(YEAR(A1028)&lt;&gt;Setup!$C$5,"",MONTH(A1028)))</f>
      </c>
    </row>
    <row r="1029" spans="1:9" x14ac:dyDescent="0.25">
      <c r="A1029" s="22"/>
      <c r="F1029" s="23"/>
      <c r="G1029" s="23"/>
      <c r="H1029" s="14">
        <f>IF(F1029="","",F1029-N(G1029))</f>
      </c>
      <c r="I1029" s="24">
        <f>IF(A1029="","",IF(YEAR(A1029)&lt;&gt;Setup!$C$5,"",MONTH(A1029)))</f>
      </c>
    </row>
    <row r="1030" spans="1:9" x14ac:dyDescent="0.25">
      <c r="A1030" s="22"/>
      <c r="F1030" s="23"/>
      <c r="G1030" s="23"/>
      <c r="H1030" s="14">
        <f>IF(F1030="","",F1030-N(G1030))</f>
      </c>
      <c r="I1030" s="24">
        <f>IF(A1030="","",IF(YEAR(A1030)&lt;&gt;Setup!$C$5,"",MONTH(A1030)))</f>
      </c>
    </row>
    <row r="1031" spans="1:9" x14ac:dyDescent="0.25">
      <c r="A1031" s="22"/>
      <c r="F1031" s="23"/>
      <c r="G1031" s="23"/>
      <c r="H1031" s="14">
        <f>IF(F1031="","",F1031-N(G1031))</f>
      </c>
      <c r="I1031" s="24">
        <f>IF(A1031="","",IF(YEAR(A1031)&lt;&gt;Setup!$C$5,"",MONTH(A1031)))</f>
      </c>
    </row>
    <row r="1032" spans="1:9" x14ac:dyDescent="0.25">
      <c r="A1032" s="22"/>
      <c r="F1032" s="23"/>
      <c r="G1032" s="23"/>
      <c r="H1032" s="14">
        <f>IF(F1032="","",F1032-N(G1032))</f>
      </c>
      <c r="I1032" s="24">
        <f>IF(A1032="","",IF(YEAR(A1032)&lt;&gt;Setup!$C$5,"",MONTH(A1032)))</f>
      </c>
    </row>
    <row r="1033" spans="1:9" x14ac:dyDescent="0.25">
      <c r="A1033" s="22"/>
      <c r="F1033" s="23"/>
      <c r="G1033" s="23"/>
      <c r="H1033" s="14">
        <f>IF(F1033="","",F1033-N(G1033))</f>
      </c>
      <c r="I1033" s="24">
        <f>IF(A1033="","",IF(YEAR(A1033)&lt;&gt;Setup!$C$5,"",MONTH(A1033)))</f>
      </c>
    </row>
    <row r="1034" spans="1:9" x14ac:dyDescent="0.25">
      <c r="A1034" s="22"/>
      <c r="F1034" s="23"/>
      <c r="G1034" s="23"/>
      <c r="H1034" s="14">
        <f>IF(F1034="","",F1034-N(G1034))</f>
      </c>
      <c r="I1034" s="24">
        <f>IF(A1034="","",IF(YEAR(A1034)&lt;&gt;Setup!$C$5,"",MONTH(A1034)))</f>
      </c>
    </row>
    <row r="1035" spans="1:9" x14ac:dyDescent="0.25">
      <c r="A1035" s="22"/>
      <c r="F1035" s="23"/>
      <c r="G1035" s="23"/>
      <c r="H1035" s="14">
        <f>IF(F1035="","",F1035-N(G1035))</f>
      </c>
      <c r="I1035" s="24">
        <f>IF(A1035="","",IF(YEAR(A1035)&lt;&gt;Setup!$C$5,"",MONTH(A1035)))</f>
      </c>
    </row>
    <row r="1036" spans="1:9" x14ac:dyDescent="0.25">
      <c r="A1036" s="22"/>
      <c r="F1036" s="23"/>
      <c r="G1036" s="23"/>
      <c r="H1036" s="14">
        <f>IF(F1036="","",F1036-N(G1036))</f>
      </c>
      <c r="I1036" s="24">
        <f>IF(A1036="","",IF(YEAR(A1036)&lt;&gt;Setup!$C$5,"",MONTH(A1036)))</f>
      </c>
    </row>
    <row r="1037" spans="1:9" x14ac:dyDescent="0.25">
      <c r="A1037" s="22"/>
      <c r="F1037" s="23"/>
      <c r="G1037" s="23"/>
      <c r="H1037" s="14">
        <f>IF(F1037="","",F1037-N(G1037))</f>
      </c>
      <c r="I1037" s="24">
        <f>IF(A1037="","",IF(YEAR(A1037)&lt;&gt;Setup!$C$5,"",MONTH(A1037)))</f>
      </c>
    </row>
    <row r="1038" spans="1:9" x14ac:dyDescent="0.25">
      <c r="A1038" s="22"/>
      <c r="F1038" s="23"/>
      <c r="G1038" s="23"/>
      <c r="H1038" s="14">
        <f>IF(F1038="","",F1038-N(G1038))</f>
      </c>
      <c r="I1038" s="24">
        <f>IF(A1038="","",IF(YEAR(A1038)&lt;&gt;Setup!$C$5,"",MONTH(A1038)))</f>
      </c>
    </row>
    <row r="1039" spans="1:9" x14ac:dyDescent="0.25">
      <c r="A1039" s="22"/>
      <c r="F1039" s="23"/>
      <c r="G1039" s="23"/>
      <c r="H1039" s="14">
        <f>IF(F1039="","",F1039-N(G1039))</f>
      </c>
      <c r="I1039" s="24">
        <f>IF(A1039="","",IF(YEAR(A1039)&lt;&gt;Setup!$C$5,"",MONTH(A1039)))</f>
      </c>
    </row>
    <row r="1040" spans="1:9" x14ac:dyDescent="0.25">
      <c r="A1040" s="22"/>
      <c r="F1040" s="23"/>
      <c r="G1040" s="23"/>
      <c r="H1040" s="14">
        <f>IF(F1040="","",F1040-N(G1040))</f>
      </c>
      <c r="I1040" s="24">
        <f>IF(A1040="","",IF(YEAR(A1040)&lt;&gt;Setup!$C$5,"",MONTH(A1040)))</f>
      </c>
    </row>
    <row r="1041" spans="1:9" x14ac:dyDescent="0.25">
      <c r="A1041" s="22"/>
      <c r="F1041" s="23"/>
      <c r="G1041" s="23"/>
      <c r="H1041" s="14">
        <f>IF(F1041="","",F1041-N(G1041))</f>
      </c>
      <c r="I1041" s="24">
        <f>IF(A1041="","",IF(YEAR(A1041)&lt;&gt;Setup!$C$5,"",MONTH(A1041)))</f>
      </c>
    </row>
    <row r="1042" spans="1:9" x14ac:dyDescent="0.25">
      <c r="A1042" s="22"/>
      <c r="F1042" s="23"/>
      <c r="G1042" s="23"/>
      <c r="H1042" s="14">
        <f>IF(F1042="","",F1042-N(G1042))</f>
      </c>
      <c r="I1042" s="24">
        <f>IF(A1042="","",IF(YEAR(A1042)&lt;&gt;Setup!$C$5,"",MONTH(A1042)))</f>
      </c>
    </row>
    <row r="1043" spans="1:9" x14ac:dyDescent="0.25">
      <c r="A1043" s="22"/>
      <c r="F1043" s="23"/>
      <c r="G1043" s="23"/>
      <c r="H1043" s="14">
        <f>IF(F1043="","",F1043-N(G1043))</f>
      </c>
      <c r="I1043" s="24">
        <f>IF(A1043="","",IF(YEAR(A1043)&lt;&gt;Setup!$C$5,"",MONTH(A1043)))</f>
      </c>
    </row>
    <row r="1044" spans="1:9" x14ac:dyDescent="0.25">
      <c r="A1044" s="22"/>
      <c r="F1044" s="23"/>
      <c r="G1044" s="23"/>
      <c r="H1044" s="14">
        <f>IF(F1044="","",F1044-N(G1044))</f>
      </c>
      <c r="I1044" s="24">
        <f>IF(A1044="","",IF(YEAR(A1044)&lt;&gt;Setup!$C$5,"",MONTH(A1044)))</f>
      </c>
    </row>
    <row r="1045" spans="1:9" x14ac:dyDescent="0.25">
      <c r="A1045" s="22"/>
      <c r="F1045" s="23"/>
      <c r="G1045" s="23"/>
      <c r="H1045" s="14">
        <f>IF(F1045="","",F1045-N(G1045))</f>
      </c>
      <c r="I1045" s="24">
        <f>IF(A1045="","",IF(YEAR(A1045)&lt;&gt;Setup!$C$5,"",MONTH(A1045)))</f>
      </c>
    </row>
    <row r="1046" spans="1:9" x14ac:dyDescent="0.25">
      <c r="A1046" s="22"/>
      <c r="F1046" s="23"/>
      <c r="G1046" s="23"/>
      <c r="H1046" s="14">
        <f>IF(F1046="","",F1046-N(G1046))</f>
      </c>
      <c r="I1046" s="24">
        <f>IF(A1046="","",IF(YEAR(A1046)&lt;&gt;Setup!$C$5,"",MONTH(A1046)))</f>
      </c>
    </row>
    <row r="1047" spans="1:9" x14ac:dyDescent="0.25">
      <c r="A1047" s="22"/>
      <c r="F1047" s="23"/>
      <c r="G1047" s="23"/>
      <c r="H1047" s="14">
        <f>IF(F1047="","",F1047-N(G1047))</f>
      </c>
      <c r="I1047" s="24">
        <f>IF(A1047="","",IF(YEAR(A1047)&lt;&gt;Setup!$C$5,"",MONTH(A1047)))</f>
      </c>
    </row>
    <row r="1048" spans="1:9" x14ac:dyDescent="0.25">
      <c r="A1048" s="22"/>
      <c r="F1048" s="23"/>
      <c r="G1048" s="23"/>
      <c r="H1048" s="14">
        <f>IF(F1048="","",F1048-N(G1048))</f>
      </c>
      <c r="I1048" s="24">
        <f>IF(A1048="","",IF(YEAR(A1048)&lt;&gt;Setup!$C$5,"",MONTH(A1048)))</f>
      </c>
    </row>
    <row r="1049" spans="1:9" x14ac:dyDescent="0.25">
      <c r="A1049" s="22"/>
      <c r="F1049" s="23"/>
      <c r="G1049" s="23"/>
      <c r="H1049" s="14">
        <f>IF(F1049="","",F1049-N(G1049))</f>
      </c>
      <c r="I1049" s="24">
        <f>IF(A1049="","",IF(YEAR(A1049)&lt;&gt;Setup!$C$5,"",MONTH(A1049)))</f>
      </c>
    </row>
    <row r="1050" spans="1:9" x14ac:dyDescent="0.25">
      <c r="A1050" s="22"/>
      <c r="F1050" s="23"/>
      <c r="G1050" s="23"/>
      <c r="H1050" s="14">
        <f>IF(F1050="","",F1050-N(G1050))</f>
      </c>
      <c r="I1050" s="24">
        <f>IF(A1050="","",IF(YEAR(A1050)&lt;&gt;Setup!$C$5,"",MONTH(A1050)))</f>
      </c>
    </row>
    <row r="1051" spans="1:9" x14ac:dyDescent="0.25">
      <c r="A1051" s="22"/>
      <c r="F1051" s="23"/>
      <c r="G1051" s="23"/>
      <c r="H1051" s="14">
        <f>IF(F1051="","",F1051-N(G1051))</f>
      </c>
      <c r="I1051" s="24">
        <f>IF(A1051="","",IF(YEAR(A1051)&lt;&gt;Setup!$C$5,"",MONTH(A1051)))</f>
      </c>
    </row>
    <row r="1052" spans="1:9" x14ac:dyDescent="0.25">
      <c r="A1052" s="22"/>
      <c r="F1052" s="23"/>
      <c r="G1052" s="23"/>
      <c r="H1052" s="14">
        <f>IF(F1052="","",F1052-N(G1052))</f>
      </c>
      <c r="I1052" s="24">
        <f>IF(A1052="","",IF(YEAR(A1052)&lt;&gt;Setup!$C$5,"",MONTH(A1052)))</f>
      </c>
    </row>
    <row r="1053" spans="1:9" x14ac:dyDescent="0.25">
      <c r="A1053" s="22"/>
      <c r="F1053" s="23"/>
      <c r="G1053" s="23"/>
      <c r="H1053" s="14">
        <f>IF(F1053="","",F1053-N(G1053))</f>
      </c>
      <c r="I1053" s="24">
        <f>IF(A1053="","",IF(YEAR(A1053)&lt;&gt;Setup!$C$5,"",MONTH(A1053)))</f>
      </c>
    </row>
    <row r="1054" spans="1:9" x14ac:dyDescent="0.25">
      <c r="A1054" s="22"/>
      <c r="F1054" s="23"/>
      <c r="G1054" s="23"/>
      <c r="H1054" s="14">
        <f>IF(F1054="","",F1054-N(G1054))</f>
      </c>
      <c r="I1054" s="24">
        <f>IF(A1054="","",IF(YEAR(A1054)&lt;&gt;Setup!$C$5,"",MONTH(A1054)))</f>
      </c>
    </row>
    <row r="1055" spans="1:9" x14ac:dyDescent="0.25">
      <c r="A1055" s="22"/>
      <c r="F1055" s="23"/>
      <c r="G1055" s="23"/>
      <c r="H1055" s="14">
        <f>IF(F1055="","",F1055-N(G1055))</f>
      </c>
      <c r="I1055" s="24">
        <f>IF(A1055="","",IF(YEAR(A1055)&lt;&gt;Setup!$C$5,"",MONTH(A1055)))</f>
      </c>
    </row>
    <row r="1056" spans="1:9" x14ac:dyDescent="0.25">
      <c r="A1056" s="22"/>
      <c r="F1056" s="23"/>
      <c r="G1056" s="23"/>
      <c r="H1056" s="14">
        <f>IF(F1056="","",F1056-N(G1056))</f>
      </c>
      <c r="I1056" s="24">
        <f>IF(A1056="","",IF(YEAR(A1056)&lt;&gt;Setup!$C$5,"",MONTH(A1056)))</f>
      </c>
    </row>
    <row r="1057" spans="1:9" x14ac:dyDescent="0.25">
      <c r="A1057" s="22"/>
      <c r="F1057" s="23"/>
      <c r="G1057" s="23"/>
      <c r="H1057" s="14">
        <f>IF(F1057="","",F1057-N(G1057))</f>
      </c>
      <c r="I1057" s="24">
        <f>IF(A1057="","",IF(YEAR(A1057)&lt;&gt;Setup!$C$5,"",MONTH(A1057)))</f>
      </c>
    </row>
    <row r="1058" spans="1:9" x14ac:dyDescent="0.25">
      <c r="A1058" s="22"/>
      <c r="F1058" s="23"/>
      <c r="G1058" s="23"/>
      <c r="H1058" s="14">
        <f>IF(F1058="","",F1058-N(G1058))</f>
      </c>
      <c r="I1058" s="24">
        <f>IF(A1058="","",IF(YEAR(A1058)&lt;&gt;Setup!$C$5,"",MONTH(A1058)))</f>
      </c>
    </row>
    <row r="1059" spans="1:9" x14ac:dyDescent="0.25">
      <c r="A1059" s="22"/>
      <c r="F1059" s="23"/>
      <c r="G1059" s="23"/>
      <c r="H1059" s="14">
        <f>IF(F1059="","",F1059-N(G1059))</f>
      </c>
      <c r="I1059" s="24">
        <f>IF(A1059="","",IF(YEAR(A1059)&lt;&gt;Setup!$C$5,"",MONTH(A1059)))</f>
      </c>
    </row>
    <row r="1060" spans="1:9" x14ac:dyDescent="0.25">
      <c r="A1060" s="22"/>
      <c r="F1060" s="23"/>
      <c r="G1060" s="23"/>
      <c r="H1060" s="14">
        <f>IF(F1060="","",F1060-N(G1060))</f>
      </c>
      <c r="I1060" s="24">
        <f>IF(A1060="","",IF(YEAR(A1060)&lt;&gt;Setup!$C$5,"",MONTH(A1060)))</f>
      </c>
    </row>
    <row r="1061" spans="1:9" x14ac:dyDescent="0.25">
      <c r="A1061" s="22"/>
      <c r="F1061" s="23"/>
      <c r="G1061" s="23"/>
      <c r="H1061" s="14">
        <f>IF(F1061="","",F1061-N(G1061))</f>
      </c>
      <c r="I1061" s="24">
        <f>IF(A1061="","",IF(YEAR(A1061)&lt;&gt;Setup!$C$5,"",MONTH(A1061)))</f>
      </c>
    </row>
    <row r="1062" spans="1:9" x14ac:dyDescent="0.25">
      <c r="A1062" s="22"/>
      <c r="F1062" s="23"/>
      <c r="G1062" s="23"/>
      <c r="H1062" s="14">
        <f>IF(F1062="","",F1062-N(G1062))</f>
      </c>
      <c r="I1062" s="24">
        <f>IF(A1062="","",IF(YEAR(A1062)&lt;&gt;Setup!$C$5,"",MONTH(A1062)))</f>
      </c>
    </row>
    <row r="1063" spans="1:9" x14ac:dyDescent="0.25">
      <c r="A1063" s="22"/>
      <c r="F1063" s="23"/>
      <c r="G1063" s="23"/>
      <c r="H1063" s="14">
        <f>IF(F1063="","",F1063-N(G1063))</f>
      </c>
      <c r="I1063" s="24">
        <f>IF(A1063="","",IF(YEAR(A1063)&lt;&gt;Setup!$C$5,"",MONTH(A1063)))</f>
      </c>
    </row>
    <row r="1064" spans="1:9" x14ac:dyDescent="0.25">
      <c r="A1064" s="22"/>
      <c r="F1064" s="23"/>
      <c r="G1064" s="23"/>
      <c r="H1064" s="14">
        <f>IF(F1064="","",F1064-N(G1064))</f>
      </c>
      <c r="I1064" s="24">
        <f>IF(A1064="","",IF(YEAR(A1064)&lt;&gt;Setup!$C$5,"",MONTH(A1064)))</f>
      </c>
    </row>
    <row r="1065" spans="1:9" x14ac:dyDescent="0.25">
      <c r="A1065" s="22"/>
      <c r="F1065" s="23"/>
      <c r="G1065" s="23"/>
      <c r="H1065" s="14">
        <f>IF(F1065="","",F1065-N(G1065))</f>
      </c>
      <c r="I1065" s="24">
        <f>IF(A1065="","",IF(YEAR(A1065)&lt;&gt;Setup!$C$5,"",MONTH(A1065)))</f>
      </c>
    </row>
    <row r="1066" spans="1:9" x14ac:dyDescent="0.25">
      <c r="A1066" s="22"/>
      <c r="F1066" s="23"/>
      <c r="G1066" s="23"/>
      <c r="H1066" s="14">
        <f>IF(F1066="","",F1066-N(G1066))</f>
      </c>
      <c r="I1066" s="24">
        <f>IF(A1066="","",IF(YEAR(A1066)&lt;&gt;Setup!$C$5,"",MONTH(A1066)))</f>
      </c>
    </row>
    <row r="1067" spans="1:9" x14ac:dyDescent="0.25">
      <c r="A1067" s="22"/>
      <c r="F1067" s="23"/>
      <c r="G1067" s="23"/>
      <c r="H1067" s="14">
        <f>IF(F1067="","",F1067-N(G1067))</f>
      </c>
      <c r="I1067" s="24">
        <f>IF(A1067="","",IF(YEAR(A1067)&lt;&gt;Setup!$C$5,"",MONTH(A1067)))</f>
      </c>
    </row>
    <row r="1068" spans="1:9" x14ac:dyDescent="0.25">
      <c r="A1068" s="22"/>
      <c r="F1068" s="23"/>
      <c r="G1068" s="23"/>
      <c r="H1068" s="14">
        <f>IF(F1068="","",F1068-N(G1068))</f>
      </c>
      <c r="I1068" s="24">
        <f>IF(A1068="","",IF(YEAR(A1068)&lt;&gt;Setup!$C$5,"",MONTH(A1068)))</f>
      </c>
    </row>
    <row r="1069" spans="1:9" x14ac:dyDescent="0.25">
      <c r="A1069" s="22"/>
      <c r="F1069" s="23"/>
      <c r="G1069" s="23"/>
      <c r="H1069" s="14">
        <f>IF(F1069="","",F1069-N(G1069))</f>
      </c>
      <c r="I1069" s="24">
        <f>IF(A1069="","",IF(YEAR(A1069)&lt;&gt;Setup!$C$5,"",MONTH(A1069)))</f>
      </c>
    </row>
    <row r="1070" spans="1:9" x14ac:dyDescent="0.25">
      <c r="A1070" s="22"/>
      <c r="F1070" s="23"/>
      <c r="G1070" s="23"/>
      <c r="H1070" s="14">
        <f>IF(F1070="","",F1070-N(G1070))</f>
      </c>
      <c r="I1070" s="24">
        <f>IF(A1070="","",IF(YEAR(A1070)&lt;&gt;Setup!$C$5,"",MONTH(A1070)))</f>
      </c>
    </row>
    <row r="1071" spans="1:9" x14ac:dyDescent="0.25">
      <c r="A1071" s="22"/>
      <c r="F1071" s="23"/>
      <c r="G1071" s="23"/>
      <c r="H1071" s="14">
        <f>IF(F1071="","",F1071-N(G1071))</f>
      </c>
      <c r="I1071" s="24">
        <f>IF(A1071="","",IF(YEAR(A1071)&lt;&gt;Setup!$C$5,"",MONTH(A1071)))</f>
      </c>
    </row>
    <row r="1072" spans="1:9" x14ac:dyDescent="0.25">
      <c r="A1072" s="22"/>
      <c r="F1072" s="23"/>
      <c r="G1072" s="23"/>
      <c r="H1072" s="14">
        <f>IF(F1072="","",F1072-N(G1072))</f>
      </c>
      <c r="I1072" s="24">
        <f>IF(A1072="","",IF(YEAR(A1072)&lt;&gt;Setup!$C$5,"",MONTH(A1072)))</f>
      </c>
    </row>
    <row r="1073" spans="1:9" x14ac:dyDescent="0.25">
      <c r="A1073" s="22"/>
      <c r="F1073" s="23"/>
      <c r="G1073" s="23"/>
      <c r="H1073" s="14">
        <f>IF(F1073="","",F1073-N(G1073))</f>
      </c>
      <c r="I1073" s="24">
        <f>IF(A1073="","",IF(YEAR(A1073)&lt;&gt;Setup!$C$5,"",MONTH(A1073)))</f>
      </c>
    </row>
    <row r="1074" spans="1:9" x14ac:dyDescent="0.25">
      <c r="A1074" s="22"/>
      <c r="F1074" s="23"/>
      <c r="G1074" s="23"/>
      <c r="H1074" s="14">
        <f>IF(F1074="","",F1074-N(G1074))</f>
      </c>
      <c r="I1074" s="24">
        <f>IF(A1074="","",IF(YEAR(A1074)&lt;&gt;Setup!$C$5,"",MONTH(A1074)))</f>
      </c>
    </row>
    <row r="1075" spans="1:9" x14ac:dyDescent="0.25">
      <c r="A1075" s="22"/>
      <c r="F1075" s="23"/>
      <c r="G1075" s="23"/>
      <c r="H1075" s="14">
        <f>IF(F1075="","",F1075-N(G1075))</f>
      </c>
      <c r="I1075" s="24">
        <f>IF(A1075="","",IF(YEAR(A1075)&lt;&gt;Setup!$C$5,"",MONTH(A1075)))</f>
      </c>
    </row>
    <row r="1076" spans="1:9" x14ac:dyDescent="0.25">
      <c r="A1076" s="22"/>
      <c r="F1076" s="23"/>
      <c r="G1076" s="23"/>
      <c r="H1076" s="14">
        <f>IF(F1076="","",F1076-N(G1076))</f>
      </c>
      <c r="I1076" s="24">
        <f>IF(A1076="","",IF(YEAR(A1076)&lt;&gt;Setup!$C$5,"",MONTH(A1076)))</f>
      </c>
    </row>
    <row r="1077" spans="1:9" x14ac:dyDescent="0.25">
      <c r="A1077" s="22"/>
      <c r="F1077" s="23"/>
      <c r="G1077" s="23"/>
      <c r="H1077" s="14">
        <f>IF(F1077="","",F1077-N(G1077))</f>
      </c>
      <c r="I1077" s="24">
        <f>IF(A1077="","",IF(YEAR(A1077)&lt;&gt;Setup!$C$5,"",MONTH(A1077)))</f>
      </c>
    </row>
    <row r="1078" spans="1:9" x14ac:dyDescent="0.25">
      <c r="A1078" s="22"/>
      <c r="F1078" s="23"/>
      <c r="G1078" s="23"/>
      <c r="H1078" s="14">
        <f>IF(F1078="","",F1078-N(G1078))</f>
      </c>
      <c r="I1078" s="24">
        <f>IF(A1078="","",IF(YEAR(A1078)&lt;&gt;Setup!$C$5,"",MONTH(A1078)))</f>
      </c>
    </row>
    <row r="1079" spans="1:9" x14ac:dyDescent="0.25">
      <c r="A1079" s="22"/>
      <c r="F1079" s="23"/>
      <c r="G1079" s="23"/>
      <c r="H1079" s="14">
        <f>IF(F1079="","",F1079-N(G1079))</f>
      </c>
      <c r="I1079" s="24">
        <f>IF(A1079="","",IF(YEAR(A1079)&lt;&gt;Setup!$C$5,"",MONTH(A1079)))</f>
      </c>
    </row>
    <row r="1080" spans="1:9" x14ac:dyDescent="0.25">
      <c r="A1080" s="22"/>
      <c r="F1080" s="23"/>
      <c r="G1080" s="23"/>
      <c r="H1080" s="14">
        <f>IF(F1080="","",F1080-N(G1080))</f>
      </c>
      <c r="I1080" s="24">
        <f>IF(A1080="","",IF(YEAR(A1080)&lt;&gt;Setup!$C$5,"",MONTH(A1080)))</f>
      </c>
    </row>
    <row r="1081" spans="1:9" x14ac:dyDescent="0.25">
      <c r="A1081" s="22"/>
      <c r="F1081" s="23"/>
      <c r="G1081" s="23"/>
      <c r="H1081" s="14">
        <f>IF(F1081="","",F1081-N(G1081))</f>
      </c>
      <c r="I1081" s="24">
        <f>IF(A1081="","",IF(YEAR(A1081)&lt;&gt;Setup!$C$5,"",MONTH(A1081)))</f>
      </c>
    </row>
    <row r="1082" spans="1:9" x14ac:dyDescent="0.25">
      <c r="A1082" s="22"/>
      <c r="F1082" s="23"/>
      <c r="G1082" s="23"/>
      <c r="H1082" s="14">
        <f>IF(F1082="","",F1082-N(G1082))</f>
      </c>
      <c r="I1082" s="24">
        <f>IF(A1082="","",IF(YEAR(A1082)&lt;&gt;Setup!$C$5,"",MONTH(A1082)))</f>
      </c>
    </row>
    <row r="1083" spans="1:9" x14ac:dyDescent="0.25">
      <c r="A1083" s="22"/>
      <c r="F1083" s="23"/>
      <c r="G1083" s="23"/>
      <c r="H1083" s="14">
        <f>IF(F1083="","",F1083-N(G1083))</f>
      </c>
      <c r="I1083" s="24">
        <f>IF(A1083="","",IF(YEAR(A1083)&lt;&gt;Setup!$C$5,"",MONTH(A1083)))</f>
      </c>
    </row>
    <row r="1084" spans="1:9" x14ac:dyDescent="0.25">
      <c r="A1084" s="22"/>
      <c r="F1084" s="23"/>
      <c r="G1084" s="23"/>
      <c r="H1084" s="14">
        <f>IF(F1084="","",F1084-N(G1084))</f>
      </c>
      <c r="I1084" s="24">
        <f>IF(A1084="","",IF(YEAR(A1084)&lt;&gt;Setup!$C$5,"",MONTH(A1084)))</f>
      </c>
    </row>
    <row r="1085" spans="1:9" x14ac:dyDescent="0.25">
      <c r="A1085" s="22"/>
      <c r="F1085" s="23"/>
      <c r="G1085" s="23"/>
      <c r="H1085" s="14">
        <f>IF(F1085="","",F1085-N(G1085))</f>
      </c>
      <c r="I1085" s="24">
        <f>IF(A1085="","",IF(YEAR(A1085)&lt;&gt;Setup!$C$5,"",MONTH(A1085)))</f>
      </c>
    </row>
    <row r="1086" spans="1:9" x14ac:dyDescent="0.25">
      <c r="A1086" s="22"/>
      <c r="F1086" s="23"/>
      <c r="G1086" s="23"/>
      <c r="H1086" s="14">
        <f>IF(F1086="","",F1086-N(G1086))</f>
      </c>
      <c r="I1086" s="24">
        <f>IF(A1086="","",IF(YEAR(A1086)&lt;&gt;Setup!$C$5,"",MONTH(A1086)))</f>
      </c>
    </row>
    <row r="1087" spans="1:9" x14ac:dyDescent="0.25">
      <c r="A1087" s="22"/>
      <c r="F1087" s="23"/>
      <c r="G1087" s="23"/>
      <c r="H1087" s="14">
        <f>IF(F1087="","",F1087-N(G1087))</f>
      </c>
      <c r="I1087" s="24">
        <f>IF(A1087="","",IF(YEAR(A1087)&lt;&gt;Setup!$C$5,"",MONTH(A1087)))</f>
      </c>
    </row>
    <row r="1088" spans="1:9" x14ac:dyDescent="0.25">
      <c r="A1088" s="22"/>
      <c r="F1088" s="23"/>
      <c r="G1088" s="23"/>
      <c r="H1088" s="14">
        <f>IF(F1088="","",F1088-N(G1088))</f>
      </c>
      <c r="I1088" s="24">
        <f>IF(A1088="","",IF(YEAR(A1088)&lt;&gt;Setup!$C$5,"",MONTH(A1088)))</f>
      </c>
    </row>
    <row r="1089" spans="1:9" x14ac:dyDescent="0.25">
      <c r="A1089" s="22"/>
      <c r="F1089" s="23"/>
      <c r="G1089" s="23"/>
      <c r="H1089" s="14">
        <f>IF(F1089="","",F1089-N(G1089))</f>
      </c>
      <c r="I1089" s="24">
        <f>IF(A1089="","",IF(YEAR(A1089)&lt;&gt;Setup!$C$5,"",MONTH(A1089)))</f>
      </c>
    </row>
    <row r="1090" spans="1:9" x14ac:dyDescent="0.25">
      <c r="A1090" s="22"/>
      <c r="F1090" s="23"/>
      <c r="G1090" s="23"/>
      <c r="H1090" s="14">
        <f>IF(F1090="","",F1090-N(G1090))</f>
      </c>
      <c r="I1090" s="24">
        <f>IF(A1090="","",IF(YEAR(A1090)&lt;&gt;Setup!$C$5,"",MONTH(A1090)))</f>
      </c>
    </row>
    <row r="1091" spans="1:9" x14ac:dyDescent="0.25">
      <c r="A1091" s="22"/>
      <c r="F1091" s="23"/>
      <c r="G1091" s="23"/>
      <c r="H1091" s="14">
        <f>IF(F1091="","",F1091-N(G1091))</f>
      </c>
      <c r="I1091" s="24">
        <f>IF(A1091="","",IF(YEAR(A1091)&lt;&gt;Setup!$C$5,"",MONTH(A1091)))</f>
      </c>
    </row>
    <row r="1092" spans="1:9" x14ac:dyDescent="0.25">
      <c r="A1092" s="22"/>
      <c r="F1092" s="23"/>
      <c r="G1092" s="23"/>
      <c r="H1092" s="14">
        <f>IF(F1092="","",F1092-N(G1092))</f>
      </c>
      <c r="I1092" s="24">
        <f>IF(A1092="","",IF(YEAR(A1092)&lt;&gt;Setup!$C$5,"",MONTH(A1092)))</f>
      </c>
    </row>
    <row r="1093" spans="1:9" x14ac:dyDescent="0.25">
      <c r="A1093" s="22"/>
      <c r="F1093" s="23"/>
      <c r="G1093" s="23"/>
      <c r="H1093" s="14">
        <f>IF(F1093="","",F1093-N(G1093))</f>
      </c>
      <c r="I1093" s="24">
        <f>IF(A1093="","",IF(YEAR(A1093)&lt;&gt;Setup!$C$5,"",MONTH(A1093)))</f>
      </c>
    </row>
    <row r="1094" spans="1:9" x14ac:dyDescent="0.25">
      <c r="A1094" s="22"/>
      <c r="F1094" s="23"/>
      <c r="G1094" s="23"/>
      <c r="H1094" s="14">
        <f>IF(F1094="","",F1094-N(G1094))</f>
      </c>
      <c r="I1094" s="24">
        <f>IF(A1094="","",IF(YEAR(A1094)&lt;&gt;Setup!$C$5,"",MONTH(A1094)))</f>
      </c>
    </row>
    <row r="1095" spans="1:9" x14ac:dyDescent="0.25">
      <c r="A1095" s="22"/>
      <c r="F1095" s="23"/>
      <c r="G1095" s="23"/>
      <c r="H1095" s="14">
        <f>IF(F1095="","",F1095-N(G1095))</f>
      </c>
      <c r="I1095" s="24">
        <f>IF(A1095="","",IF(YEAR(A1095)&lt;&gt;Setup!$C$5,"",MONTH(A1095)))</f>
      </c>
    </row>
    <row r="1096" spans="1:9" x14ac:dyDescent="0.25">
      <c r="A1096" s="22"/>
      <c r="F1096" s="23"/>
      <c r="G1096" s="23"/>
      <c r="H1096" s="14">
        <f>IF(F1096="","",F1096-N(G1096))</f>
      </c>
      <c r="I1096" s="24">
        <f>IF(A1096="","",IF(YEAR(A1096)&lt;&gt;Setup!$C$5,"",MONTH(A1096)))</f>
      </c>
    </row>
    <row r="1097" spans="1:9" x14ac:dyDescent="0.25">
      <c r="A1097" s="22"/>
      <c r="F1097" s="23"/>
      <c r="G1097" s="23"/>
      <c r="H1097" s="14">
        <f>IF(F1097="","",F1097-N(G1097))</f>
      </c>
      <c r="I1097" s="24">
        <f>IF(A1097="","",IF(YEAR(A1097)&lt;&gt;Setup!$C$5,"",MONTH(A1097)))</f>
      </c>
    </row>
    <row r="1098" spans="1:9" x14ac:dyDescent="0.25">
      <c r="A1098" s="22"/>
      <c r="F1098" s="23"/>
      <c r="G1098" s="23"/>
      <c r="H1098" s="14">
        <f>IF(F1098="","",F1098-N(G1098))</f>
      </c>
      <c r="I1098" s="24">
        <f>IF(A1098="","",IF(YEAR(A1098)&lt;&gt;Setup!$C$5,"",MONTH(A1098)))</f>
      </c>
    </row>
    <row r="1099" spans="1:9" x14ac:dyDescent="0.25">
      <c r="A1099" s="22"/>
      <c r="F1099" s="23"/>
      <c r="G1099" s="23"/>
      <c r="H1099" s="14">
        <f>IF(F1099="","",F1099-N(G1099))</f>
      </c>
      <c r="I1099" s="24">
        <f>IF(A1099="","",IF(YEAR(A1099)&lt;&gt;Setup!$C$5,"",MONTH(A1099)))</f>
      </c>
    </row>
    <row r="1100" spans="1:9" x14ac:dyDescent="0.25">
      <c r="A1100" s="22"/>
      <c r="F1100" s="23"/>
      <c r="G1100" s="23"/>
      <c r="H1100" s="14">
        <f>IF(F1100="","",F1100-N(G1100))</f>
      </c>
      <c r="I1100" s="24">
        <f>IF(A1100="","",IF(YEAR(A1100)&lt;&gt;Setup!$C$5,"",MONTH(A1100)))</f>
      </c>
    </row>
    <row r="1101" spans="1:9" x14ac:dyDescent="0.25">
      <c r="A1101" s="22"/>
      <c r="F1101" s="23"/>
      <c r="G1101" s="23"/>
      <c r="H1101" s="14">
        <f>IF(F1101="","",F1101-N(G1101))</f>
      </c>
      <c r="I1101" s="24">
        <f>IF(A1101="","",IF(YEAR(A1101)&lt;&gt;Setup!$C$5,"",MONTH(A1101)))</f>
      </c>
    </row>
    <row r="1102" spans="1:9" x14ac:dyDescent="0.25">
      <c r="A1102" s="22"/>
      <c r="F1102" s="23"/>
      <c r="G1102" s="23"/>
      <c r="H1102" s="14">
        <f>IF(F1102="","",F1102-N(G1102))</f>
      </c>
      <c r="I1102" s="24">
        <f>IF(A1102="","",IF(YEAR(A1102)&lt;&gt;Setup!$C$5,"",MONTH(A1102)))</f>
      </c>
    </row>
    <row r="1103" spans="1:9" x14ac:dyDescent="0.25">
      <c r="A1103" s="22"/>
      <c r="F1103" s="23"/>
      <c r="G1103" s="23"/>
      <c r="H1103" s="14">
        <f>IF(F1103="","",F1103-N(G1103))</f>
      </c>
      <c r="I1103" s="24">
        <f>IF(A1103="","",IF(YEAR(A1103)&lt;&gt;Setup!$C$5,"",MONTH(A1103)))</f>
      </c>
    </row>
    <row r="1104" spans="1:9" x14ac:dyDescent="0.25">
      <c r="A1104" s="22"/>
      <c r="F1104" s="23"/>
      <c r="G1104" s="23"/>
      <c r="H1104" s="14">
        <f>IF(F1104="","",F1104-N(G1104))</f>
      </c>
      <c r="I1104" s="24">
        <f>IF(A1104="","",IF(YEAR(A1104)&lt;&gt;Setup!$C$5,"",MONTH(A1104)))</f>
      </c>
    </row>
    <row r="1105" spans="1:9" x14ac:dyDescent="0.25">
      <c r="A1105" s="22"/>
      <c r="F1105" s="23"/>
      <c r="G1105" s="23"/>
      <c r="H1105" s="14">
        <f>IF(F1105="","",F1105-N(G1105))</f>
      </c>
      <c r="I1105" s="24">
        <f>IF(A1105="","",IF(YEAR(A1105)&lt;&gt;Setup!$C$5,"",MONTH(A1105)))</f>
      </c>
    </row>
    <row r="1106" spans="1:9" x14ac:dyDescent="0.25">
      <c r="A1106" s="22"/>
      <c r="F1106" s="23"/>
      <c r="G1106" s="23"/>
      <c r="H1106" s="14">
        <f>IF(F1106="","",F1106-N(G1106))</f>
      </c>
      <c r="I1106" s="24">
        <f>IF(A1106="","",IF(YEAR(A1106)&lt;&gt;Setup!$C$5,"",MONTH(A1106)))</f>
      </c>
    </row>
    <row r="1107" spans="1:9" x14ac:dyDescent="0.25">
      <c r="A1107" s="22"/>
      <c r="F1107" s="23"/>
      <c r="G1107" s="23"/>
      <c r="H1107" s="14">
        <f>IF(F1107="","",F1107-N(G1107))</f>
      </c>
      <c r="I1107" s="24">
        <f>IF(A1107="","",IF(YEAR(A1107)&lt;&gt;Setup!$C$5,"",MONTH(A1107)))</f>
      </c>
    </row>
    <row r="1108" spans="1:9" x14ac:dyDescent="0.25">
      <c r="A1108" s="22"/>
      <c r="F1108" s="23"/>
      <c r="G1108" s="23"/>
      <c r="H1108" s="14">
        <f>IF(F1108="","",F1108-N(G1108))</f>
      </c>
      <c r="I1108" s="24">
        <f>IF(A1108="","",IF(YEAR(A1108)&lt;&gt;Setup!$C$5,"",MONTH(A1108)))</f>
      </c>
    </row>
    <row r="1109" spans="1:9" x14ac:dyDescent="0.25">
      <c r="A1109" s="22"/>
      <c r="F1109" s="23"/>
      <c r="G1109" s="23"/>
      <c r="H1109" s="14">
        <f>IF(F1109="","",F1109-N(G1109))</f>
      </c>
      <c r="I1109" s="24">
        <f>IF(A1109="","",IF(YEAR(A1109)&lt;&gt;Setup!$C$5,"",MONTH(A1109)))</f>
      </c>
    </row>
    <row r="1110" spans="1:9" x14ac:dyDescent="0.25">
      <c r="A1110" s="22"/>
      <c r="F1110" s="23"/>
      <c r="G1110" s="23"/>
      <c r="H1110" s="14">
        <f>IF(F1110="","",F1110-N(G1110))</f>
      </c>
      <c r="I1110" s="24">
        <f>IF(A1110="","",IF(YEAR(A1110)&lt;&gt;Setup!$C$5,"",MONTH(A1110)))</f>
      </c>
    </row>
    <row r="1111" spans="1:9" x14ac:dyDescent="0.25">
      <c r="A1111" s="22"/>
      <c r="F1111" s="23"/>
      <c r="G1111" s="23"/>
      <c r="H1111" s="14">
        <f>IF(F1111="","",F1111-N(G1111))</f>
      </c>
      <c r="I1111" s="24">
        <f>IF(A1111="","",IF(YEAR(A1111)&lt;&gt;Setup!$C$5,"",MONTH(A1111)))</f>
      </c>
    </row>
    <row r="1112" spans="1:9" x14ac:dyDescent="0.25">
      <c r="A1112" s="22"/>
      <c r="F1112" s="23"/>
      <c r="G1112" s="23"/>
      <c r="H1112" s="14">
        <f>IF(F1112="","",F1112-N(G1112))</f>
      </c>
      <c r="I1112" s="24">
        <f>IF(A1112="","",IF(YEAR(A1112)&lt;&gt;Setup!$C$5,"",MONTH(A1112)))</f>
      </c>
    </row>
    <row r="1113" spans="1:9" x14ac:dyDescent="0.25">
      <c r="A1113" s="22"/>
      <c r="F1113" s="23"/>
      <c r="G1113" s="23"/>
      <c r="H1113" s="14">
        <f>IF(F1113="","",F1113-N(G1113))</f>
      </c>
      <c r="I1113" s="24">
        <f>IF(A1113="","",IF(YEAR(A1113)&lt;&gt;Setup!$C$5,"",MONTH(A1113)))</f>
      </c>
    </row>
    <row r="1114" spans="1:9" x14ac:dyDescent="0.25">
      <c r="A1114" s="22"/>
      <c r="F1114" s="23"/>
      <c r="G1114" s="23"/>
      <c r="H1114" s="14">
        <f>IF(F1114="","",F1114-N(G1114))</f>
      </c>
      <c r="I1114" s="24">
        <f>IF(A1114="","",IF(YEAR(A1114)&lt;&gt;Setup!$C$5,"",MONTH(A1114)))</f>
      </c>
    </row>
    <row r="1115" spans="1:9" x14ac:dyDescent="0.25">
      <c r="A1115" s="22"/>
      <c r="F1115" s="23"/>
      <c r="G1115" s="23"/>
      <c r="H1115" s="14">
        <f>IF(F1115="","",F1115-N(G1115))</f>
      </c>
      <c r="I1115" s="24">
        <f>IF(A1115="","",IF(YEAR(A1115)&lt;&gt;Setup!$C$5,"",MONTH(A1115)))</f>
      </c>
    </row>
    <row r="1116" spans="1:9" x14ac:dyDescent="0.25">
      <c r="A1116" s="22"/>
      <c r="F1116" s="23"/>
      <c r="G1116" s="23"/>
      <c r="H1116" s="14">
        <f>IF(F1116="","",F1116-N(G1116))</f>
      </c>
      <c r="I1116" s="24">
        <f>IF(A1116="","",IF(YEAR(A1116)&lt;&gt;Setup!$C$5,"",MONTH(A1116)))</f>
      </c>
    </row>
    <row r="1117" spans="1:9" x14ac:dyDescent="0.25">
      <c r="A1117" s="22"/>
      <c r="F1117" s="23"/>
      <c r="G1117" s="23"/>
      <c r="H1117" s="14">
        <f>IF(F1117="","",F1117-N(G1117))</f>
      </c>
      <c r="I1117" s="24">
        <f>IF(A1117="","",IF(YEAR(A1117)&lt;&gt;Setup!$C$5,"",MONTH(A1117)))</f>
      </c>
    </row>
    <row r="1118" spans="1:9" x14ac:dyDescent="0.25">
      <c r="A1118" s="22"/>
      <c r="F1118" s="23"/>
      <c r="G1118" s="23"/>
      <c r="H1118" s="14">
        <f>IF(F1118="","",F1118-N(G1118))</f>
      </c>
      <c r="I1118" s="24">
        <f>IF(A1118="","",IF(YEAR(A1118)&lt;&gt;Setup!$C$5,"",MONTH(A1118)))</f>
      </c>
    </row>
    <row r="1119" spans="1:9" x14ac:dyDescent="0.25">
      <c r="A1119" s="22"/>
      <c r="F1119" s="23"/>
      <c r="G1119" s="23"/>
      <c r="H1119" s="14">
        <f>IF(F1119="","",F1119-N(G1119))</f>
      </c>
      <c r="I1119" s="24">
        <f>IF(A1119="","",IF(YEAR(A1119)&lt;&gt;Setup!$C$5,"",MONTH(A1119)))</f>
      </c>
    </row>
    <row r="1120" spans="1:9" x14ac:dyDescent="0.25">
      <c r="A1120" s="22"/>
      <c r="F1120" s="23"/>
      <c r="G1120" s="23"/>
      <c r="H1120" s="14">
        <f>IF(F1120="","",F1120-N(G1120))</f>
      </c>
      <c r="I1120" s="24">
        <f>IF(A1120="","",IF(YEAR(A1120)&lt;&gt;Setup!$C$5,"",MONTH(A1120)))</f>
      </c>
    </row>
    <row r="1121" spans="1:9" x14ac:dyDescent="0.25">
      <c r="A1121" s="22"/>
      <c r="F1121" s="23"/>
      <c r="G1121" s="23"/>
      <c r="H1121" s="14">
        <f>IF(F1121="","",F1121-N(G1121))</f>
      </c>
      <c r="I1121" s="24">
        <f>IF(A1121="","",IF(YEAR(A1121)&lt;&gt;Setup!$C$5,"",MONTH(A1121)))</f>
      </c>
    </row>
    <row r="1122" spans="1:9" x14ac:dyDescent="0.25">
      <c r="A1122" s="22"/>
      <c r="F1122" s="23"/>
      <c r="G1122" s="23"/>
      <c r="H1122" s="14">
        <f>IF(F1122="","",F1122-N(G1122))</f>
      </c>
      <c r="I1122" s="24">
        <f>IF(A1122="","",IF(YEAR(A1122)&lt;&gt;Setup!$C$5,"",MONTH(A1122)))</f>
      </c>
    </row>
    <row r="1123" spans="1:9" x14ac:dyDescent="0.25">
      <c r="A1123" s="22"/>
      <c r="F1123" s="23"/>
      <c r="G1123" s="23"/>
      <c r="H1123" s="14">
        <f>IF(F1123="","",F1123-N(G1123))</f>
      </c>
      <c r="I1123" s="24">
        <f>IF(A1123="","",IF(YEAR(A1123)&lt;&gt;Setup!$C$5,"",MONTH(A1123)))</f>
      </c>
    </row>
    <row r="1124" spans="1:9" x14ac:dyDescent="0.25">
      <c r="A1124" s="22"/>
      <c r="F1124" s="23"/>
      <c r="G1124" s="23"/>
      <c r="H1124" s="14">
        <f>IF(F1124="","",F1124-N(G1124))</f>
      </c>
      <c r="I1124" s="24">
        <f>IF(A1124="","",IF(YEAR(A1124)&lt;&gt;Setup!$C$5,"",MONTH(A1124)))</f>
      </c>
    </row>
    <row r="1125" spans="1:9" x14ac:dyDescent="0.25">
      <c r="A1125" s="22"/>
      <c r="F1125" s="23"/>
      <c r="G1125" s="23"/>
      <c r="H1125" s="14">
        <f>IF(F1125="","",F1125-N(G1125))</f>
      </c>
      <c r="I1125" s="24">
        <f>IF(A1125="","",IF(YEAR(A1125)&lt;&gt;Setup!$C$5,"",MONTH(A1125)))</f>
      </c>
    </row>
    <row r="1126" spans="1:9" x14ac:dyDescent="0.25">
      <c r="A1126" s="22"/>
      <c r="F1126" s="23"/>
      <c r="G1126" s="23"/>
      <c r="H1126" s="14">
        <f>IF(F1126="","",F1126-N(G1126))</f>
      </c>
      <c r="I1126" s="24">
        <f>IF(A1126="","",IF(YEAR(A1126)&lt;&gt;Setup!$C$5,"",MONTH(A1126)))</f>
      </c>
    </row>
    <row r="1127" spans="1:9" x14ac:dyDescent="0.25">
      <c r="A1127" s="22"/>
      <c r="F1127" s="23"/>
      <c r="G1127" s="23"/>
      <c r="H1127" s="14">
        <f>IF(F1127="","",F1127-N(G1127))</f>
      </c>
      <c r="I1127" s="24">
        <f>IF(A1127="","",IF(YEAR(A1127)&lt;&gt;Setup!$C$5,"",MONTH(A1127)))</f>
      </c>
    </row>
    <row r="1128" spans="1:9" x14ac:dyDescent="0.25">
      <c r="A1128" s="22"/>
      <c r="F1128" s="23"/>
      <c r="G1128" s="23"/>
      <c r="H1128" s="14">
        <f>IF(F1128="","",F1128-N(G1128))</f>
      </c>
      <c r="I1128" s="24">
        <f>IF(A1128="","",IF(YEAR(A1128)&lt;&gt;Setup!$C$5,"",MONTH(A1128)))</f>
      </c>
    </row>
    <row r="1129" spans="1:9" x14ac:dyDescent="0.25">
      <c r="A1129" s="22"/>
      <c r="F1129" s="23"/>
      <c r="G1129" s="23"/>
      <c r="H1129" s="14">
        <f>IF(F1129="","",F1129-N(G1129))</f>
      </c>
      <c r="I1129" s="24">
        <f>IF(A1129="","",IF(YEAR(A1129)&lt;&gt;Setup!$C$5,"",MONTH(A1129)))</f>
      </c>
    </row>
    <row r="1130" spans="1:9" x14ac:dyDescent="0.25">
      <c r="A1130" s="22"/>
      <c r="F1130" s="23"/>
      <c r="G1130" s="23"/>
      <c r="H1130" s="14">
        <f>IF(F1130="","",F1130-N(G1130))</f>
      </c>
      <c r="I1130" s="24">
        <f>IF(A1130="","",IF(YEAR(A1130)&lt;&gt;Setup!$C$5,"",MONTH(A1130)))</f>
      </c>
    </row>
    <row r="1131" spans="1:9" x14ac:dyDescent="0.25">
      <c r="A1131" s="22"/>
      <c r="F1131" s="23"/>
      <c r="G1131" s="23"/>
      <c r="H1131" s="14">
        <f>IF(F1131="","",F1131-N(G1131))</f>
      </c>
      <c r="I1131" s="24">
        <f>IF(A1131="","",IF(YEAR(A1131)&lt;&gt;Setup!$C$5,"",MONTH(A1131)))</f>
      </c>
    </row>
    <row r="1132" spans="1:9" x14ac:dyDescent="0.25">
      <c r="A1132" s="22"/>
      <c r="F1132" s="23"/>
      <c r="G1132" s="23"/>
      <c r="H1132" s="14">
        <f>IF(F1132="","",F1132-N(G1132))</f>
      </c>
      <c r="I1132" s="24">
        <f>IF(A1132="","",IF(YEAR(A1132)&lt;&gt;Setup!$C$5,"",MONTH(A1132)))</f>
      </c>
    </row>
    <row r="1133" spans="1:9" x14ac:dyDescent="0.25">
      <c r="A1133" s="22"/>
      <c r="F1133" s="23"/>
      <c r="G1133" s="23"/>
      <c r="H1133" s="14">
        <f>IF(F1133="","",F1133-N(G1133))</f>
      </c>
      <c r="I1133" s="24">
        <f>IF(A1133="","",IF(YEAR(A1133)&lt;&gt;Setup!$C$5,"",MONTH(A1133)))</f>
      </c>
    </row>
    <row r="1134" spans="1:9" x14ac:dyDescent="0.25">
      <c r="A1134" s="22"/>
      <c r="F1134" s="23"/>
      <c r="G1134" s="23"/>
      <c r="H1134" s="14">
        <f>IF(F1134="","",F1134-N(G1134))</f>
      </c>
      <c r="I1134" s="24">
        <f>IF(A1134="","",IF(YEAR(A1134)&lt;&gt;Setup!$C$5,"",MONTH(A1134)))</f>
      </c>
    </row>
    <row r="1135" spans="1:9" x14ac:dyDescent="0.25">
      <c r="A1135" s="22"/>
      <c r="F1135" s="23"/>
      <c r="G1135" s="23"/>
      <c r="H1135" s="14">
        <f>IF(F1135="","",F1135-N(G1135))</f>
      </c>
      <c r="I1135" s="24">
        <f>IF(A1135="","",IF(YEAR(A1135)&lt;&gt;Setup!$C$5,"",MONTH(A1135)))</f>
      </c>
    </row>
    <row r="1136" spans="1:9" x14ac:dyDescent="0.25">
      <c r="A1136" s="22"/>
      <c r="F1136" s="23"/>
      <c r="G1136" s="23"/>
      <c r="H1136" s="14">
        <f>IF(F1136="","",F1136-N(G1136))</f>
      </c>
      <c r="I1136" s="24">
        <f>IF(A1136="","",IF(YEAR(A1136)&lt;&gt;Setup!$C$5,"",MONTH(A1136)))</f>
      </c>
    </row>
    <row r="1137" spans="1:9" x14ac:dyDescent="0.25">
      <c r="A1137" s="22"/>
      <c r="F1137" s="23"/>
      <c r="G1137" s="23"/>
      <c r="H1137" s="14">
        <f>IF(F1137="","",F1137-N(G1137))</f>
      </c>
      <c r="I1137" s="24">
        <f>IF(A1137="","",IF(YEAR(A1137)&lt;&gt;Setup!$C$5,"",MONTH(A1137)))</f>
      </c>
    </row>
    <row r="1138" spans="1:9" x14ac:dyDescent="0.25">
      <c r="A1138" s="22"/>
      <c r="F1138" s="23"/>
      <c r="G1138" s="23"/>
      <c r="H1138" s="14">
        <f>IF(F1138="","",F1138-N(G1138))</f>
      </c>
      <c r="I1138" s="24">
        <f>IF(A1138="","",IF(YEAR(A1138)&lt;&gt;Setup!$C$5,"",MONTH(A1138)))</f>
      </c>
    </row>
    <row r="1139" spans="1:9" x14ac:dyDescent="0.25">
      <c r="A1139" s="22"/>
      <c r="F1139" s="23"/>
      <c r="G1139" s="23"/>
      <c r="H1139" s="14">
        <f>IF(F1139="","",F1139-N(G1139))</f>
      </c>
      <c r="I1139" s="24">
        <f>IF(A1139="","",IF(YEAR(A1139)&lt;&gt;Setup!$C$5,"",MONTH(A1139)))</f>
      </c>
    </row>
    <row r="1140" spans="1:9" x14ac:dyDescent="0.25">
      <c r="A1140" s="22"/>
      <c r="F1140" s="23"/>
      <c r="G1140" s="23"/>
      <c r="H1140" s="14">
        <f>IF(F1140="","",F1140-N(G1140))</f>
      </c>
      <c r="I1140" s="24">
        <f>IF(A1140="","",IF(YEAR(A1140)&lt;&gt;Setup!$C$5,"",MONTH(A1140)))</f>
      </c>
    </row>
    <row r="1141" spans="1:9" x14ac:dyDescent="0.25">
      <c r="A1141" s="22"/>
      <c r="F1141" s="23"/>
      <c r="G1141" s="23"/>
      <c r="H1141" s="14">
        <f>IF(F1141="","",F1141-N(G1141))</f>
      </c>
      <c r="I1141" s="24">
        <f>IF(A1141="","",IF(YEAR(A1141)&lt;&gt;Setup!$C$5,"",MONTH(A1141)))</f>
      </c>
    </row>
    <row r="1142" spans="1:9" x14ac:dyDescent="0.25">
      <c r="A1142" s="22"/>
      <c r="F1142" s="23"/>
      <c r="G1142" s="23"/>
      <c r="H1142" s="14">
        <f>IF(F1142="","",F1142-N(G1142))</f>
      </c>
      <c r="I1142" s="24">
        <f>IF(A1142="","",IF(YEAR(A1142)&lt;&gt;Setup!$C$5,"",MONTH(A1142)))</f>
      </c>
    </row>
    <row r="1143" spans="1:9" x14ac:dyDescent="0.25">
      <c r="A1143" s="22"/>
      <c r="F1143" s="23"/>
      <c r="G1143" s="23"/>
      <c r="H1143" s="14">
        <f>IF(F1143="","",F1143-N(G1143))</f>
      </c>
      <c r="I1143" s="24">
        <f>IF(A1143="","",IF(YEAR(A1143)&lt;&gt;Setup!$C$5,"",MONTH(A1143)))</f>
      </c>
    </row>
    <row r="1144" spans="1:9" x14ac:dyDescent="0.25">
      <c r="A1144" s="22"/>
      <c r="F1144" s="23"/>
      <c r="G1144" s="23"/>
      <c r="H1144" s="14">
        <f>IF(F1144="","",F1144-N(G1144))</f>
      </c>
      <c r="I1144" s="24">
        <f>IF(A1144="","",IF(YEAR(A1144)&lt;&gt;Setup!$C$5,"",MONTH(A1144)))</f>
      </c>
    </row>
    <row r="1145" spans="1:9" x14ac:dyDescent="0.25">
      <c r="A1145" s="22"/>
      <c r="F1145" s="23"/>
      <c r="G1145" s="23"/>
      <c r="H1145" s="14">
        <f>IF(F1145="","",F1145-N(G1145))</f>
      </c>
      <c r="I1145" s="24">
        <f>IF(A1145="","",IF(YEAR(A1145)&lt;&gt;Setup!$C$5,"",MONTH(A1145)))</f>
      </c>
    </row>
    <row r="1146" spans="1:9" x14ac:dyDescent="0.25">
      <c r="A1146" s="22"/>
      <c r="F1146" s="23"/>
      <c r="G1146" s="23"/>
      <c r="H1146" s="14">
        <f>IF(F1146="","",F1146-N(G1146))</f>
      </c>
      <c r="I1146" s="24">
        <f>IF(A1146="","",IF(YEAR(A1146)&lt;&gt;Setup!$C$5,"",MONTH(A1146)))</f>
      </c>
    </row>
    <row r="1147" spans="1:9" x14ac:dyDescent="0.25">
      <c r="A1147" s="22"/>
      <c r="F1147" s="23"/>
      <c r="G1147" s="23"/>
      <c r="H1147" s="14">
        <f>IF(F1147="","",F1147-N(G1147))</f>
      </c>
      <c r="I1147" s="24">
        <f>IF(A1147="","",IF(YEAR(A1147)&lt;&gt;Setup!$C$5,"",MONTH(A1147)))</f>
      </c>
    </row>
    <row r="1148" spans="1:9" x14ac:dyDescent="0.25">
      <c r="A1148" s="22"/>
      <c r="F1148" s="23"/>
      <c r="G1148" s="23"/>
      <c r="H1148" s="14">
        <f>IF(F1148="","",F1148-N(G1148))</f>
      </c>
      <c r="I1148" s="24">
        <f>IF(A1148="","",IF(YEAR(A1148)&lt;&gt;Setup!$C$5,"",MONTH(A1148)))</f>
      </c>
    </row>
    <row r="1149" spans="1:9" x14ac:dyDescent="0.25">
      <c r="A1149" s="22"/>
      <c r="F1149" s="23"/>
      <c r="G1149" s="23"/>
      <c r="H1149" s="14">
        <f>IF(F1149="","",F1149-N(G1149))</f>
      </c>
      <c r="I1149" s="24">
        <f>IF(A1149="","",IF(YEAR(A1149)&lt;&gt;Setup!$C$5,"",MONTH(A1149)))</f>
      </c>
    </row>
    <row r="1150" spans="1:9" x14ac:dyDescent="0.25">
      <c r="A1150" s="22"/>
      <c r="F1150" s="23"/>
      <c r="G1150" s="23"/>
      <c r="H1150" s="14">
        <f>IF(F1150="","",F1150-N(G1150))</f>
      </c>
      <c r="I1150" s="24">
        <f>IF(A1150="","",IF(YEAR(A1150)&lt;&gt;Setup!$C$5,"",MONTH(A1150)))</f>
      </c>
    </row>
    <row r="1151" spans="1:9" x14ac:dyDescent="0.25">
      <c r="A1151" s="22"/>
      <c r="F1151" s="23"/>
      <c r="G1151" s="23"/>
      <c r="H1151" s="14">
        <f>IF(F1151="","",F1151-N(G1151))</f>
      </c>
      <c r="I1151" s="24">
        <f>IF(A1151="","",IF(YEAR(A1151)&lt;&gt;Setup!$C$5,"",MONTH(A1151)))</f>
      </c>
    </row>
    <row r="1152" spans="1:9" x14ac:dyDescent="0.25">
      <c r="A1152" s="22"/>
      <c r="F1152" s="23"/>
      <c r="G1152" s="23"/>
      <c r="H1152" s="14">
        <f>IF(F1152="","",F1152-N(G1152))</f>
      </c>
      <c r="I1152" s="24">
        <f>IF(A1152="","",IF(YEAR(A1152)&lt;&gt;Setup!$C$5,"",MONTH(A1152)))</f>
      </c>
    </row>
    <row r="1153" spans="1:9" x14ac:dyDescent="0.25">
      <c r="A1153" s="22"/>
      <c r="F1153" s="23"/>
      <c r="G1153" s="23"/>
      <c r="H1153" s="14">
        <f>IF(F1153="","",F1153-N(G1153))</f>
      </c>
      <c r="I1153" s="24">
        <f>IF(A1153="","",IF(YEAR(A1153)&lt;&gt;Setup!$C$5,"",MONTH(A1153)))</f>
      </c>
    </row>
    <row r="1154" spans="1:9" x14ac:dyDescent="0.25">
      <c r="A1154" s="22"/>
      <c r="F1154" s="23"/>
      <c r="G1154" s="23"/>
      <c r="H1154" s="14">
        <f>IF(F1154="","",F1154-N(G1154))</f>
      </c>
      <c r="I1154" s="24">
        <f>IF(A1154="","",IF(YEAR(A1154)&lt;&gt;Setup!$C$5,"",MONTH(A1154)))</f>
      </c>
    </row>
    <row r="1155" spans="1:9" x14ac:dyDescent="0.25">
      <c r="A1155" s="22"/>
      <c r="F1155" s="23"/>
      <c r="G1155" s="23"/>
      <c r="H1155" s="14">
        <f>IF(F1155="","",F1155-N(G1155))</f>
      </c>
      <c r="I1155" s="24">
        <f>IF(A1155="","",IF(YEAR(A1155)&lt;&gt;Setup!$C$5,"",MONTH(A1155)))</f>
      </c>
    </row>
    <row r="1156" spans="1:9" x14ac:dyDescent="0.25">
      <c r="A1156" s="22"/>
      <c r="F1156" s="23"/>
      <c r="G1156" s="23"/>
      <c r="H1156" s="14">
        <f>IF(F1156="","",F1156-N(G1156))</f>
      </c>
      <c r="I1156" s="24">
        <f>IF(A1156="","",IF(YEAR(A1156)&lt;&gt;Setup!$C$5,"",MONTH(A1156)))</f>
      </c>
    </row>
    <row r="1157" spans="1:9" x14ac:dyDescent="0.25">
      <c r="A1157" s="22"/>
      <c r="F1157" s="23"/>
      <c r="G1157" s="23"/>
      <c r="H1157" s="14">
        <f>IF(F1157="","",F1157-N(G1157))</f>
      </c>
      <c r="I1157" s="24">
        <f>IF(A1157="","",IF(YEAR(A1157)&lt;&gt;Setup!$C$5,"",MONTH(A1157)))</f>
      </c>
    </row>
    <row r="1158" spans="1:9" x14ac:dyDescent="0.25">
      <c r="A1158" s="22"/>
      <c r="F1158" s="23"/>
      <c r="G1158" s="23"/>
      <c r="H1158" s="14">
        <f>IF(F1158="","",F1158-N(G1158))</f>
      </c>
      <c r="I1158" s="24">
        <f>IF(A1158="","",IF(YEAR(A1158)&lt;&gt;Setup!$C$5,"",MONTH(A1158)))</f>
      </c>
    </row>
    <row r="1159" spans="1:9" x14ac:dyDescent="0.25">
      <c r="A1159" s="22"/>
      <c r="F1159" s="23"/>
      <c r="G1159" s="23"/>
      <c r="H1159" s="14">
        <f>IF(F1159="","",F1159-N(G1159))</f>
      </c>
      <c r="I1159" s="24">
        <f>IF(A1159="","",IF(YEAR(A1159)&lt;&gt;Setup!$C$5,"",MONTH(A1159)))</f>
      </c>
    </row>
    <row r="1160" spans="1:9" x14ac:dyDescent="0.25">
      <c r="A1160" s="22"/>
      <c r="F1160" s="23"/>
      <c r="G1160" s="23"/>
      <c r="H1160" s="14">
        <f>IF(F1160="","",F1160-N(G1160))</f>
      </c>
      <c r="I1160" s="24">
        <f>IF(A1160="","",IF(YEAR(A1160)&lt;&gt;Setup!$C$5,"",MONTH(A1160)))</f>
      </c>
    </row>
    <row r="1161" spans="1:9" x14ac:dyDescent="0.25">
      <c r="A1161" s="22"/>
      <c r="F1161" s="23"/>
      <c r="G1161" s="23"/>
      <c r="H1161" s="14">
        <f>IF(F1161="","",F1161-N(G1161))</f>
      </c>
      <c r="I1161" s="24">
        <f>IF(A1161="","",IF(YEAR(A1161)&lt;&gt;Setup!$C$5,"",MONTH(A1161)))</f>
      </c>
    </row>
    <row r="1162" spans="1:9" x14ac:dyDescent="0.25">
      <c r="A1162" s="22"/>
      <c r="F1162" s="23"/>
      <c r="G1162" s="23"/>
      <c r="H1162" s="14">
        <f>IF(F1162="","",F1162-N(G1162))</f>
      </c>
      <c r="I1162" s="24">
        <f>IF(A1162="","",IF(YEAR(A1162)&lt;&gt;Setup!$C$5,"",MONTH(A1162)))</f>
      </c>
    </row>
    <row r="1163" spans="1:9" x14ac:dyDescent="0.25">
      <c r="A1163" s="22"/>
      <c r="F1163" s="23"/>
      <c r="G1163" s="23"/>
      <c r="H1163" s="14">
        <f>IF(F1163="","",F1163-N(G1163))</f>
      </c>
      <c r="I1163" s="24">
        <f>IF(A1163="","",IF(YEAR(A1163)&lt;&gt;Setup!$C$5,"",MONTH(A1163)))</f>
      </c>
    </row>
    <row r="1164" spans="1:9" x14ac:dyDescent="0.25">
      <c r="A1164" s="22"/>
      <c r="F1164" s="23"/>
      <c r="G1164" s="23"/>
      <c r="H1164" s="14">
        <f>IF(F1164="","",F1164-N(G1164))</f>
      </c>
      <c r="I1164" s="24">
        <f>IF(A1164="","",IF(YEAR(A1164)&lt;&gt;Setup!$C$5,"",MONTH(A1164)))</f>
      </c>
    </row>
    <row r="1165" spans="1:9" x14ac:dyDescent="0.25">
      <c r="A1165" s="22"/>
      <c r="F1165" s="23"/>
      <c r="G1165" s="23"/>
      <c r="H1165" s="14">
        <f>IF(F1165="","",F1165-N(G1165))</f>
      </c>
      <c r="I1165" s="24">
        <f>IF(A1165="","",IF(YEAR(A1165)&lt;&gt;Setup!$C$5,"",MONTH(A1165)))</f>
      </c>
    </row>
    <row r="1166" spans="1:9" x14ac:dyDescent="0.25">
      <c r="A1166" s="22"/>
      <c r="F1166" s="23"/>
      <c r="G1166" s="23"/>
      <c r="H1166" s="14">
        <f>IF(F1166="","",F1166-N(G1166))</f>
      </c>
      <c r="I1166" s="24">
        <f>IF(A1166="","",IF(YEAR(A1166)&lt;&gt;Setup!$C$5,"",MONTH(A1166)))</f>
      </c>
    </row>
    <row r="1167" spans="1:9" x14ac:dyDescent="0.25">
      <c r="A1167" s="22"/>
      <c r="F1167" s="23"/>
      <c r="G1167" s="23"/>
      <c r="H1167" s="14">
        <f>IF(F1167="","",F1167-N(G1167))</f>
      </c>
      <c r="I1167" s="24">
        <f>IF(A1167="","",IF(YEAR(A1167)&lt;&gt;Setup!$C$5,"",MONTH(A1167)))</f>
      </c>
    </row>
    <row r="1168" spans="1:9" x14ac:dyDescent="0.25">
      <c r="A1168" s="22"/>
      <c r="F1168" s="23"/>
      <c r="G1168" s="23"/>
      <c r="H1168" s="14">
        <f>IF(F1168="","",F1168-N(G1168))</f>
      </c>
      <c r="I1168" s="24">
        <f>IF(A1168="","",IF(YEAR(A1168)&lt;&gt;Setup!$C$5,"",MONTH(A1168)))</f>
      </c>
    </row>
    <row r="1169" spans="1:9" x14ac:dyDescent="0.25">
      <c r="A1169" s="22"/>
      <c r="F1169" s="23"/>
      <c r="G1169" s="23"/>
      <c r="H1169" s="14">
        <f>IF(F1169="","",F1169-N(G1169))</f>
      </c>
      <c r="I1169" s="24">
        <f>IF(A1169="","",IF(YEAR(A1169)&lt;&gt;Setup!$C$5,"",MONTH(A1169)))</f>
      </c>
    </row>
    <row r="1170" spans="1:9" x14ac:dyDescent="0.25">
      <c r="A1170" s="22"/>
      <c r="F1170" s="23"/>
      <c r="G1170" s="23"/>
      <c r="H1170" s="14">
        <f>IF(F1170="","",F1170-N(G1170))</f>
      </c>
      <c r="I1170" s="24">
        <f>IF(A1170="","",IF(YEAR(A1170)&lt;&gt;Setup!$C$5,"",MONTH(A1170)))</f>
      </c>
    </row>
    <row r="1171" spans="1:9" x14ac:dyDescent="0.25">
      <c r="A1171" s="22"/>
      <c r="F1171" s="23"/>
      <c r="G1171" s="23"/>
      <c r="H1171" s="14">
        <f>IF(F1171="","",F1171-N(G1171))</f>
      </c>
      <c r="I1171" s="24">
        <f>IF(A1171="","",IF(YEAR(A1171)&lt;&gt;Setup!$C$5,"",MONTH(A1171)))</f>
      </c>
    </row>
    <row r="1172" spans="1:9" x14ac:dyDescent="0.25">
      <c r="A1172" s="22"/>
      <c r="F1172" s="23"/>
      <c r="G1172" s="23"/>
      <c r="H1172" s="14">
        <f>IF(F1172="","",F1172-N(G1172))</f>
      </c>
      <c r="I1172" s="24">
        <f>IF(A1172="","",IF(YEAR(A1172)&lt;&gt;Setup!$C$5,"",MONTH(A1172)))</f>
      </c>
    </row>
    <row r="1173" spans="1:9" x14ac:dyDescent="0.25">
      <c r="A1173" s="22"/>
      <c r="F1173" s="23"/>
      <c r="G1173" s="23"/>
      <c r="H1173" s="14">
        <f>IF(F1173="","",F1173-N(G1173))</f>
      </c>
      <c r="I1173" s="24">
        <f>IF(A1173="","",IF(YEAR(A1173)&lt;&gt;Setup!$C$5,"",MONTH(A1173)))</f>
      </c>
    </row>
    <row r="1174" spans="1:9" x14ac:dyDescent="0.25">
      <c r="A1174" s="22"/>
      <c r="F1174" s="23"/>
      <c r="G1174" s="23"/>
      <c r="H1174" s="14">
        <f>IF(F1174="","",F1174-N(G1174))</f>
      </c>
      <c r="I1174" s="24">
        <f>IF(A1174="","",IF(YEAR(A1174)&lt;&gt;Setup!$C$5,"",MONTH(A1174)))</f>
      </c>
    </row>
    <row r="1175" spans="1:9" x14ac:dyDescent="0.25">
      <c r="A1175" s="22"/>
      <c r="F1175" s="23"/>
      <c r="G1175" s="23"/>
      <c r="H1175" s="14">
        <f>IF(F1175="","",F1175-N(G1175))</f>
      </c>
      <c r="I1175" s="24">
        <f>IF(A1175="","",IF(YEAR(A1175)&lt;&gt;Setup!$C$5,"",MONTH(A1175)))</f>
      </c>
    </row>
    <row r="1176" spans="1:9" x14ac:dyDescent="0.25">
      <c r="A1176" s="22"/>
      <c r="F1176" s="23"/>
      <c r="G1176" s="23"/>
      <c r="H1176" s="14">
        <f>IF(F1176="","",F1176-N(G1176))</f>
      </c>
      <c r="I1176" s="24">
        <f>IF(A1176="","",IF(YEAR(A1176)&lt;&gt;Setup!$C$5,"",MONTH(A1176)))</f>
      </c>
    </row>
    <row r="1177" spans="1:9" x14ac:dyDescent="0.25">
      <c r="A1177" s="22"/>
      <c r="F1177" s="23"/>
      <c r="G1177" s="23"/>
      <c r="H1177" s="14">
        <f>IF(F1177="","",F1177-N(G1177))</f>
      </c>
      <c r="I1177" s="24">
        <f>IF(A1177="","",IF(YEAR(A1177)&lt;&gt;Setup!$C$5,"",MONTH(A1177)))</f>
      </c>
    </row>
    <row r="1178" spans="1:9" x14ac:dyDescent="0.25">
      <c r="A1178" s="22"/>
      <c r="F1178" s="23"/>
      <c r="G1178" s="23"/>
      <c r="H1178" s="14">
        <f>IF(F1178="","",F1178-N(G1178))</f>
      </c>
      <c r="I1178" s="24">
        <f>IF(A1178="","",IF(YEAR(A1178)&lt;&gt;Setup!$C$5,"",MONTH(A1178)))</f>
      </c>
    </row>
    <row r="1179" spans="1:9" x14ac:dyDescent="0.25">
      <c r="A1179" s="22"/>
      <c r="F1179" s="23"/>
      <c r="G1179" s="23"/>
      <c r="H1179" s="14">
        <f>IF(F1179="","",F1179-N(G1179))</f>
      </c>
      <c r="I1179" s="24">
        <f>IF(A1179="","",IF(YEAR(A1179)&lt;&gt;Setup!$C$5,"",MONTH(A1179)))</f>
      </c>
    </row>
    <row r="1180" spans="1:9" x14ac:dyDescent="0.25">
      <c r="A1180" s="22"/>
      <c r="F1180" s="23"/>
      <c r="G1180" s="23"/>
      <c r="H1180" s="14">
        <f>IF(F1180="","",F1180-N(G1180))</f>
      </c>
      <c r="I1180" s="24">
        <f>IF(A1180="","",IF(YEAR(A1180)&lt;&gt;Setup!$C$5,"",MONTH(A1180)))</f>
      </c>
    </row>
    <row r="1181" spans="1:9" x14ac:dyDescent="0.25">
      <c r="A1181" s="22"/>
      <c r="F1181" s="23"/>
      <c r="G1181" s="23"/>
      <c r="H1181" s="14">
        <f>IF(F1181="","",F1181-N(G1181))</f>
      </c>
      <c r="I1181" s="24">
        <f>IF(A1181="","",IF(YEAR(A1181)&lt;&gt;Setup!$C$5,"",MONTH(A1181)))</f>
      </c>
    </row>
    <row r="1182" spans="1:9" x14ac:dyDescent="0.25">
      <c r="A1182" s="22"/>
      <c r="F1182" s="23"/>
      <c r="G1182" s="23"/>
      <c r="H1182" s="14">
        <f>IF(F1182="","",F1182-N(G1182))</f>
      </c>
      <c r="I1182" s="24">
        <f>IF(A1182="","",IF(YEAR(A1182)&lt;&gt;Setup!$C$5,"",MONTH(A1182)))</f>
      </c>
    </row>
    <row r="1183" spans="1:9" x14ac:dyDescent="0.25">
      <c r="A1183" s="22"/>
      <c r="F1183" s="23"/>
      <c r="G1183" s="23"/>
      <c r="H1183" s="14">
        <f>IF(F1183="","",F1183-N(G1183))</f>
      </c>
      <c r="I1183" s="24">
        <f>IF(A1183="","",IF(YEAR(A1183)&lt;&gt;Setup!$C$5,"",MONTH(A1183)))</f>
      </c>
    </row>
    <row r="1184" spans="1:9" x14ac:dyDescent="0.25">
      <c r="A1184" s="22"/>
      <c r="F1184" s="23"/>
      <c r="G1184" s="23"/>
      <c r="H1184" s="14">
        <f>IF(F1184="","",F1184-N(G1184))</f>
      </c>
      <c r="I1184" s="24">
        <f>IF(A1184="","",IF(YEAR(A1184)&lt;&gt;Setup!$C$5,"",MONTH(A1184)))</f>
      </c>
    </row>
    <row r="1185" spans="1:9" x14ac:dyDescent="0.25">
      <c r="A1185" s="22"/>
      <c r="F1185" s="23"/>
      <c r="G1185" s="23"/>
      <c r="H1185" s="14">
        <f>IF(F1185="","",F1185-N(G1185))</f>
      </c>
      <c r="I1185" s="24">
        <f>IF(A1185="","",IF(YEAR(A1185)&lt;&gt;Setup!$C$5,"",MONTH(A1185)))</f>
      </c>
    </row>
    <row r="1186" spans="1:9" x14ac:dyDescent="0.25">
      <c r="A1186" s="22"/>
      <c r="F1186" s="23"/>
      <c r="G1186" s="23"/>
      <c r="H1186" s="14">
        <f>IF(F1186="","",F1186-N(G1186))</f>
      </c>
      <c r="I1186" s="24">
        <f>IF(A1186="","",IF(YEAR(A1186)&lt;&gt;Setup!$C$5,"",MONTH(A1186)))</f>
      </c>
    </row>
    <row r="1187" spans="1:9" x14ac:dyDescent="0.25">
      <c r="A1187" s="22"/>
      <c r="F1187" s="23"/>
      <c r="G1187" s="23"/>
      <c r="H1187" s="14">
        <f>IF(F1187="","",F1187-N(G1187))</f>
      </c>
      <c r="I1187" s="24">
        <f>IF(A1187="","",IF(YEAR(A1187)&lt;&gt;Setup!$C$5,"",MONTH(A1187)))</f>
      </c>
    </row>
    <row r="1188" spans="1:9" x14ac:dyDescent="0.25">
      <c r="A1188" s="22"/>
      <c r="F1188" s="23"/>
      <c r="G1188" s="23"/>
      <c r="H1188" s="14">
        <f>IF(F1188="","",F1188-N(G1188))</f>
      </c>
      <c r="I1188" s="24">
        <f>IF(A1188="","",IF(YEAR(A1188)&lt;&gt;Setup!$C$5,"",MONTH(A1188)))</f>
      </c>
    </row>
    <row r="1189" spans="1:9" x14ac:dyDescent="0.25">
      <c r="A1189" s="22"/>
      <c r="F1189" s="23"/>
      <c r="G1189" s="23"/>
      <c r="H1189" s="14">
        <f>IF(F1189="","",F1189-N(G1189))</f>
      </c>
      <c r="I1189" s="24">
        <f>IF(A1189="","",IF(YEAR(A1189)&lt;&gt;Setup!$C$5,"",MONTH(A1189)))</f>
      </c>
    </row>
    <row r="1190" spans="1:9" x14ac:dyDescent="0.25">
      <c r="A1190" s="22"/>
      <c r="F1190" s="23"/>
      <c r="G1190" s="23"/>
      <c r="H1190" s="14">
        <f>IF(F1190="","",F1190-N(G1190))</f>
      </c>
      <c r="I1190" s="24">
        <f>IF(A1190="","",IF(YEAR(A1190)&lt;&gt;Setup!$C$5,"",MONTH(A1190)))</f>
      </c>
    </row>
    <row r="1191" spans="1:9" x14ac:dyDescent="0.25">
      <c r="A1191" s="22"/>
      <c r="F1191" s="23"/>
      <c r="G1191" s="23"/>
      <c r="H1191" s="14">
        <f>IF(F1191="","",F1191-N(G1191))</f>
      </c>
      <c r="I1191" s="24">
        <f>IF(A1191="","",IF(YEAR(A1191)&lt;&gt;Setup!$C$5,"",MONTH(A1191)))</f>
      </c>
    </row>
    <row r="1192" spans="1:9" x14ac:dyDescent="0.25">
      <c r="A1192" s="22"/>
      <c r="F1192" s="23"/>
      <c r="G1192" s="23"/>
      <c r="H1192" s="14">
        <f>IF(F1192="","",F1192-N(G1192))</f>
      </c>
      <c r="I1192" s="24">
        <f>IF(A1192="","",IF(YEAR(A1192)&lt;&gt;Setup!$C$5,"",MONTH(A1192)))</f>
      </c>
    </row>
    <row r="1193" spans="1:9" x14ac:dyDescent="0.25">
      <c r="A1193" s="22"/>
      <c r="F1193" s="23"/>
      <c r="G1193" s="23"/>
      <c r="H1193" s="14">
        <f>IF(F1193="","",F1193-N(G1193))</f>
      </c>
      <c r="I1193" s="24">
        <f>IF(A1193="","",IF(YEAR(A1193)&lt;&gt;Setup!$C$5,"",MONTH(A1193)))</f>
      </c>
    </row>
    <row r="1194" spans="1:9" x14ac:dyDescent="0.25">
      <c r="A1194" s="22"/>
      <c r="F1194" s="23"/>
      <c r="G1194" s="23"/>
      <c r="H1194" s="14">
        <f>IF(F1194="","",F1194-N(G1194))</f>
      </c>
      <c r="I1194" s="24">
        <f>IF(A1194="","",IF(YEAR(A1194)&lt;&gt;Setup!$C$5,"",MONTH(A1194)))</f>
      </c>
    </row>
    <row r="1195" spans="1:9" x14ac:dyDescent="0.25">
      <c r="A1195" s="22"/>
      <c r="F1195" s="23"/>
      <c r="G1195" s="23"/>
      <c r="H1195" s="14">
        <f>IF(F1195="","",F1195-N(G1195))</f>
      </c>
      <c r="I1195" s="24">
        <f>IF(A1195="","",IF(YEAR(A1195)&lt;&gt;Setup!$C$5,"",MONTH(A1195)))</f>
      </c>
    </row>
    <row r="1196" spans="1:9" x14ac:dyDescent="0.25">
      <c r="A1196" s="22"/>
      <c r="F1196" s="23"/>
      <c r="G1196" s="23"/>
      <c r="H1196" s="14">
        <f>IF(F1196="","",F1196-N(G1196))</f>
      </c>
      <c r="I1196" s="24">
        <f>IF(A1196="","",IF(YEAR(A1196)&lt;&gt;Setup!$C$5,"",MONTH(A1196)))</f>
      </c>
    </row>
    <row r="1197" spans="1:9" x14ac:dyDescent="0.25">
      <c r="A1197" s="22"/>
      <c r="F1197" s="23"/>
      <c r="G1197" s="23"/>
      <c r="H1197" s="14">
        <f>IF(F1197="","",F1197-N(G1197))</f>
      </c>
      <c r="I1197" s="24">
        <f>IF(A1197="","",IF(YEAR(A1197)&lt;&gt;Setup!$C$5,"",MONTH(A1197)))</f>
      </c>
    </row>
    <row r="1198" spans="1:9" x14ac:dyDescent="0.25">
      <c r="A1198" s="22"/>
      <c r="F1198" s="23"/>
      <c r="G1198" s="23"/>
      <c r="H1198" s="14">
        <f>IF(F1198="","",F1198-N(G1198))</f>
      </c>
      <c r="I1198" s="24">
        <f>IF(A1198="","",IF(YEAR(A1198)&lt;&gt;Setup!$C$5,"",MONTH(A1198)))</f>
      </c>
    </row>
    <row r="1199" spans="1:9" x14ac:dyDescent="0.25">
      <c r="A1199" s="22"/>
      <c r="F1199" s="23"/>
      <c r="G1199" s="23"/>
      <c r="H1199" s="14">
        <f>IF(F1199="","",F1199-N(G1199))</f>
      </c>
      <c r="I1199" s="24">
        <f>IF(A1199="","",IF(YEAR(A1199)&lt;&gt;Setup!$C$5,"",MONTH(A1199)))</f>
      </c>
    </row>
    <row r="1200" spans="1:9" x14ac:dyDescent="0.25">
      <c r="A1200" s="22"/>
      <c r="F1200" s="23"/>
      <c r="G1200" s="23"/>
      <c r="H1200" s="14">
        <f>IF(F1200="","",F1200-N(G1200))</f>
      </c>
      <c r="I1200" s="24">
        <f>IF(A1200="","",IF(YEAR(A1200)&lt;&gt;Setup!$C$5,"",MONTH(A1200)))</f>
      </c>
    </row>
    <row r="1201" spans="1:9" x14ac:dyDescent="0.25">
      <c r="A1201" s="22"/>
      <c r="F1201" s="23"/>
      <c r="G1201" s="23"/>
      <c r="H1201" s="14">
        <f>IF(F1201="","",F1201-N(G1201))</f>
      </c>
      <c r="I1201" s="24">
        <f>IF(A1201="","",IF(YEAR(A1201)&lt;&gt;Setup!$C$5,"",MONTH(A1201)))</f>
      </c>
    </row>
    <row r="1202" spans="1:9" x14ac:dyDescent="0.25">
      <c r="A1202" s="22"/>
      <c r="F1202" s="23"/>
      <c r="G1202" s="23"/>
      <c r="H1202" s="14">
        <f>IF(F1202="","",F1202-N(G1202))</f>
      </c>
      <c r="I1202" s="24">
        <f>IF(A1202="","",IF(YEAR(A1202)&lt;&gt;Setup!$C$5,"",MONTH(A1202)))</f>
      </c>
    </row>
    <row r="1203" spans="1:9" x14ac:dyDescent="0.25">
      <c r="A1203" s="22"/>
      <c r="F1203" s="23"/>
      <c r="G1203" s="23"/>
      <c r="H1203" s="14">
        <f>IF(F1203="","",F1203-N(G1203))</f>
      </c>
      <c r="I1203" s="24">
        <f>IF(A1203="","",IF(YEAR(A1203)&lt;&gt;Setup!$C$5,"",MONTH(A1203)))</f>
      </c>
    </row>
    <row r="1204" spans="1:9" x14ac:dyDescent="0.25">
      <c r="A1204" s="22"/>
      <c r="F1204" s="23"/>
      <c r="G1204" s="23"/>
      <c r="H1204" s="14">
        <f>IF(F1204="","",F1204-N(G1204))</f>
      </c>
      <c r="I1204" s="24">
        <f>IF(A1204="","",IF(YEAR(A1204)&lt;&gt;Setup!$C$5,"",MONTH(A1204)))</f>
      </c>
    </row>
    <row r="1205" spans="1:9" x14ac:dyDescent="0.25">
      <c r="A1205" s="22"/>
      <c r="F1205" s="23"/>
      <c r="G1205" s="23"/>
      <c r="H1205" s="14">
        <f>IF(F1205="","",F1205-N(G1205))</f>
      </c>
      <c r="I1205" s="24">
        <f>IF(A1205="","",IF(YEAR(A1205)&lt;&gt;Setup!$C$5,"",MONTH(A1205)))</f>
      </c>
    </row>
    <row r="1206" spans="1:9" x14ac:dyDescent="0.25">
      <c r="A1206" s="22"/>
      <c r="F1206" s="23"/>
      <c r="G1206" s="23"/>
      <c r="H1206" s="14">
        <f>IF(F1206="","",F1206-N(G1206))</f>
      </c>
      <c r="I1206" s="24">
        <f>IF(A1206="","",IF(YEAR(A1206)&lt;&gt;Setup!$C$5,"",MONTH(A1206)))</f>
      </c>
    </row>
    <row r="1207" spans="1:9" x14ac:dyDescent="0.25">
      <c r="A1207" s="22"/>
      <c r="F1207" s="23"/>
      <c r="G1207" s="23"/>
      <c r="H1207" s="14">
        <f>IF(F1207="","",F1207-N(G1207))</f>
      </c>
      <c r="I1207" s="24">
        <f>IF(A1207="","",IF(YEAR(A1207)&lt;&gt;Setup!$C$5,"",MONTH(A1207)))</f>
      </c>
    </row>
    <row r="1208" spans="1:9" x14ac:dyDescent="0.25">
      <c r="A1208" s="22"/>
      <c r="F1208" s="23"/>
      <c r="G1208" s="23"/>
      <c r="H1208" s="14">
        <f>IF(F1208="","",F1208-N(G1208))</f>
      </c>
      <c r="I1208" s="24">
        <f>IF(A1208="","",IF(YEAR(A1208)&lt;&gt;Setup!$C$5,"",MONTH(A1208)))</f>
      </c>
    </row>
    <row r="1209" spans="1:9" x14ac:dyDescent="0.25">
      <c r="A1209" s="22"/>
      <c r="F1209" s="23"/>
      <c r="G1209" s="23"/>
      <c r="H1209" s="14">
        <f>IF(F1209="","",F1209-N(G1209))</f>
      </c>
      <c r="I1209" s="24">
        <f>IF(A1209="","",IF(YEAR(A1209)&lt;&gt;Setup!$C$5,"",MONTH(A1209)))</f>
      </c>
    </row>
    <row r="1210" spans="1:9" x14ac:dyDescent="0.25">
      <c r="A1210" s="22"/>
      <c r="F1210" s="23"/>
      <c r="G1210" s="23"/>
      <c r="H1210" s="14">
        <f>IF(F1210="","",F1210-N(G1210))</f>
      </c>
      <c r="I1210" s="24">
        <f>IF(A1210="","",IF(YEAR(A1210)&lt;&gt;Setup!$C$5,"",MONTH(A1210)))</f>
      </c>
    </row>
    <row r="1211" spans="1:9" x14ac:dyDescent="0.25">
      <c r="A1211" s="22"/>
      <c r="F1211" s="23"/>
      <c r="G1211" s="23"/>
      <c r="H1211" s="14">
        <f>IF(F1211="","",F1211-N(G1211))</f>
      </c>
      <c r="I1211" s="24">
        <f>IF(A1211="","",IF(YEAR(A1211)&lt;&gt;Setup!$C$5,"",MONTH(A1211)))</f>
      </c>
    </row>
    <row r="1212" spans="1:9" x14ac:dyDescent="0.25">
      <c r="A1212" s="22"/>
      <c r="F1212" s="23"/>
      <c r="G1212" s="23"/>
      <c r="H1212" s="14">
        <f>IF(F1212="","",F1212-N(G1212))</f>
      </c>
      <c r="I1212" s="24">
        <f>IF(A1212="","",IF(YEAR(A1212)&lt;&gt;Setup!$C$5,"",MONTH(A1212)))</f>
      </c>
    </row>
    <row r="1213" spans="1:9" x14ac:dyDescent="0.25">
      <c r="A1213" s="22"/>
      <c r="F1213" s="23"/>
      <c r="G1213" s="23"/>
      <c r="H1213" s="14">
        <f>IF(F1213="","",F1213-N(G1213))</f>
      </c>
      <c r="I1213" s="24">
        <f>IF(A1213="","",IF(YEAR(A1213)&lt;&gt;Setup!$C$5,"",MONTH(A1213)))</f>
      </c>
    </row>
    <row r="1214" spans="1:9" x14ac:dyDescent="0.25">
      <c r="A1214" s="22"/>
      <c r="F1214" s="23"/>
      <c r="G1214" s="23"/>
      <c r="H1214" s="14">
        <f>IF(F1214="","",F1214-N(G1214))</f>
      </c>
      <c r="I1214" s="24">
        <f>IF(A1214="","",IF(YEAR(A1214)&lt;&gt;Setup!$C$5,"",MONTH(A1214)))</f>
      </c>
    </row>
    <row r="1215" spans="1:9" x14ac:dyDescent="0.25">
      <c r="A1215" s="22"/>
      <c r="F1215" s="23"/>
      <c r="G1215" s="23"/>
      <c r="H1215" s="14">
        <f>IF(F1215="","",F1215-N(G1215))</f>
      </c>
      <c r="I1215" s="24">
        <f>IF(A1215="","",IF(YEAR(A1215)&lt;&gt;Setup!$C$5,"",MONTH(A1215)))</f>
      </c>
    </row>
    <row r="1216" spans="1:9" x14ac:dyDescent="0.25">
      <c r="A1216" s="22"/>
      <c r="F1216" s="23"/>
      <c r="G1216" s="23"/>
      <c r="H1216" s="14">
        <f>IF(F1216="","",F1216-N(G1216))</f>
      </c>
      <c r="I1216" s="24">
        <f>IF(A1216="","",IF(YEAR(A1216)&lt;&gt;Setup!$C$5,"",MONTH(A1216)))</f>
      </c>
    </row>
    <row r="1217" spans="1:9" x14ac:dyDescent="0.25">
      <c r="A1217" s="22"/>
      <c r="F1217" s="23"/>
      <c r="G1217" s="23"/>
      <c r="H1217" s="14">
        <f>IF(F1217="","",F1217-N(G1217))</f>
      </c>
      <c r="I1217" s="24">
        <f>IF(A1217="","",IF(YEAR(A1217)&lt;&gt;Setup!$C$5,"",MONTH(A1217)))</f>
      </c>
    </row>
    <row r="1218" spans="1:9" x14ac:dyDescent="0.25">
      <c r="A1218" s="22"/>
      <c r="F1218" s="23"/>
      <c r="G1218" s="23"/>
      <c r="H1218" s="14">
        <f>IF(F1218="","",F1218-N(G1218))</f>
      </c>
      <c r="I1218" s="24">
        <f>IF(A1218="","",IF(YEAR(A1218)&lt;&gt;Setup!$C$5,"",MONTH(A1218)))</f>
      </c>
    </row>
    <row r="1219" spans="1:9" x14ac:dyDescent="0.25">
      <c r="A1219" s="22"/>
      <c r="F1219" s="23"/>
      <c r="G1219" s="23"/>
      <c r="H1219" s="14">
        <f>IF(F1219="","",F1219-N(G1219))</f>
      </c>
      <c r="I1219" s="24">
        <f>IF(A1219="","",IF(YEAR(A1219)&lt;&gt;Setup!$C$5,"",MONTH(A1219)))</f>
      </c>
    </row>
    <row r="1220" spans="1:9" x14ac:dyDescent="0.25">
      <c r="A1220" s="22"/>
      <c r="F1220" s="23"/>
      <c r="G1220" s="23"/>
      <c r="H1220" s="14">
        <f>IF(F1220="","",F1220-N(G1220))</f>
      </c>
      <c r="I1220" s="24">
        <f>IF(A1220="","",IF(YEAR(A1220)&lt;&gt;Setup!$C$5,"",MONTH(A1220)))</f>
      </c>
    </row>
    <row r="1221" spans="1:9" x14ac:dyDescent="0.25">
      <c r="A1221" s="22"/>
      <c r="F1221" s="23"/>
      <c r="G1221" s="23"/>
      <c r="H1221" s="14">
        <f>IF(F1221="","",F1221-N(G1221))</f>
      </c>
      <c r="I1221" s="24">
        <f>IF(A1221="","",IF(YEAR(A1221)&lt;&gt;Setup!$C$5,"",MONTH(A1221)))</f>
      </c>
    </row>
    <row r="1222" spans="1:9" x14ac:dyDescent="0.25">
      <c r="A1222" s="22"/>
      <c r="F1222" s="23"/>
      <c r="G1222" s="23"/>
      <c r="H1222" s="14">
        <f>IF(F1222="","",F1222-N(G1222))</f>
      </c>
      <c r="I1222" s="24">
        <f>IF(A1222="","",IF(YEAR(A1222)&lt;&gt;Setup!$C$5,"",MONTH(A1222)))</f>
      </c>
    </row>
    <row r="1223" spans="1:9" x14ac:dyDescent="0.25">
      <c r="A1223" s="22"/>
      <c r="F1223" s="23"/>
      <c r="G1223" s="23"/>
      <c r="H1223" s="14">
        <f>IF(F1223="","",F1223-N(G1223))</f>
      </c>
      <c r="I1223" s="24">
        <f>IF(A1223="","",IF(YEAR(A1223)&lt;&gt;Setup!$C$5,"",MONTH(A1223)))</f>
      </c>
    </row>
    <row r="1224" spans="1:9" x14ac:dyDescent="0.25">
      <c r="A1224" s="22"/>
      <c r="F1224" s="23"/>
      <c r="G1224" s="23"/>
      <c r="H1224" s="14">
        <f>IF(F1224="","",F1224-N(G1224))</f>
      </c>
      <c r="I1224" s="24">
        <f>IF(A1224="","",IF(YEAR(A1224)&lt;&gt;Setup!$C$5,"",MONTH(A1224)))</f>
      </c>
    </row>
    <row r="1225" spans="1:9" x14ac:dyDescent="0.25">
      <c r="A1225" s="22"/>
      <c r="F1225" s="23"/>
      <c r="G1225" s="23"/>
      <c r="H1225" s="14">
        <f>IF(F1225="","",F1225-N(G1225))</f>
      </c>
      <c r="I1225" s="24">
        <f>IF(A1225="","",IF(YEAR(A1225)&lt;&gt;Setup!$C$5,"",MONTH(A1225)))</f>
      </c>
    </row>
    <row r="1226" spans="1:9" x14ac:dyDescent="0.25">
      <c r="A1226" s="22"/>
      <c r="F1226" s="23"/>
      <c r="G1226" s="23"/>
      <c r="H1226" s="14">
        <f>IF(F1226="","",F1226-N(G1226))</f>
      </c>
      <c r="I1226" s="24">
        <f>IF(A1226="","",IF(YEAR(A1226)&lt;&gt;Setup!$C$5,"",MONTH(A1226)))</f>
      </c>
    </row>
    <row r="1227" spans="1:9" x14ac:dyDescent="0.25">
      <c r="A1227" s="22"/>
      <c r="F1227" s="23"/>
      <c r="G1227" s="23"/>
      <c r="H1227" s="14">
        <f>IF(F1227="","",F1227-N(G1227))</f>
      </c>
      <c r="I1227" s="24">
        <f>IF(A1227="","",IF(YEAR(A1227)&lt;&gt;Setup!$C$5,"",MONTH(A1227)))</f>
      </c>
    </row>
    <row r="1228" spans="1:9" x14ac:dyDescent="0.25">
      <c r="A1228" s="22"/>
      <c r="F1228" s="23"/>
      <c r="G1228" s="23"/>
      <c r="H1228" s="14">
        <f>IF(F1228="","",F1228-N(G1228))</f>
      </c>
      <c r="I1228" s="24">
        <f>IF(A1228="","",IF(YEAR(A1228)&lt;&gt;Setup!$C$5,"",MONTH(A1228)))</f>
      </c>
    </row>
    <row r="1229" spans="1:9" x14ac:dyDescent="0.25">
      <c r="A1229" s="22"/>
      <c r="F1229" s="23"/>
      <c r="G1229" s="23"/>
      <c r="H1229" s="14">
        <f>IF(F1229="","",F1229-N(G1229))</f>
      </c>
      <c r="I1229" s="24">
        <f>IF(A1229="","",IF(YEAR(A1229)&lt;&gt;Setup!$C$5,"",MONTH(A1229)))</f>
      </c>
    </row>
    <row r="1230" spans="1:9" x14ac:dyDescent="0.25">
      <c r="A1230" s="22"/>
      <c r="F1230" s="23"/>
      <c r="G1230" s="23"/>
      <c r="H1230" s="14">
        <f>IF(F1230="","",F1230-N(G1230))</f>
      </c>
      <c r="I1230" s="24">
        <f>IF(A1230="","",IF(YEAR(A1230)&lt;&gt;Setup!$C$5,"",MONTH(A1230)))</f>
      </c>
    </row>
    <row r="1231" spans="1:9" x14ac:dyDescent="0.25">
      <c r="A1231" s="22"/>
      <c r="F1231" s="23"/>
      <c r="G1231" s="23"/>
      <c r="H1231" s="14">
        <f>IF(F1231="","",F1231-N(G1231))</f>
      </c>
      <c r="I1231" s="24">
        <f>IF(A1231="","",IF(YEAR(A1231)&lt;&gt;Setup!$C$5,"",MONTH(A1231)))</f>
      </c>
    </row>
    <row r="1232" spans="1:9" x14ac:dyDescent="0.25">
      <c r="A1232" s="22"/>
      <c r="F1232" s="23"/>
      <c r="G1232" s="23"/>
      <c r="H1232" s="14">
        <f>IF(F1232="","",F1232-N(G1232))</f>
      </c>
      <c r="I1232" s="24">
        <f>IF(A1232="","",IF(YEAR(A1232)&lt;&gt;Setup!$C$5,"",MONTH(A1232)))</f>
      </c>
    </row>
    <row r="1233" spans="1:9" x14ac:dyDescent="0.25">
      <c r="A1233" s="22"/>
      <c r="F1233" s="23"/>
      <c r="G1233" s="23"/>
      <c r="H1233" s="14">
        <f>IF(F1233="","",F1233-N(G1233))</f>
      </c>
      <c r="I1233" s="24">
        <f>IF(A1233="","",IF(YEAR(A1233)&lt;&gt;Setup!$C$5,"",MONTH(A1233)))</f>
      </c>
    </row>
    <row r="1234" spans="1:9" x14ac:dyDescent="0.25">
      <c r="A1234" s="22"/>
      <c r="F1234" s="23"/>
      <c r="G1234" s="23"/>
      <c r="H1234" s="14">
        <f>IF(F1234="","",F1234-N(G1234))</f>
      </c>
      <c r="I1234" s="24">
        <f>IF(A1234="","",IF(YEAR(A1234)&lt;&gt;Setup!$C$5,"",MONTH(A1234)))</f>
      </c>
    </row>
    <row r="1235" spans="1:9" x14ac:dyDescent="0.25">
      <c r="A1235" s="22"/>
      <c r="F1235" s="23"/>
      <c r="G1235" s="23"/>
      <c r="H1235" s="14">
        <f>IF(F1235="","",F1235-N(G1235))</f>
      </c>
      <c r="I1235" s="24">
        <f>IF(A1235="","",IF(YEAR(A1235)&lt;&gt;Setup!$C$5,"",MONTH(A1235)))</f>
      </c>
    </row>
    <row r="1236" spans="1:9" x14ac:dyDescent="0.25">
      <c r="A1236" s="22"/>
      <c r="F1236" s="23"/>
      <c r="G1236" s="23"/>
      <c r="H1236" s="14">
        <f>IF(F1236="","",F1236-N(G1236))</f>
      </c>
      <c r="I1236" s="24">
        <f>IF(A1236="","",IF(YEAR(A1236)&lt;&gt;Setup!$C$5,"",MONTH(A1236)))</f>
      </c>
    </row>
    <row r="1237" spans="1:9" x14ac:dyDescent="0.25">
      <c r="A1237" s="22"/>
      <c r="F1237" s="23"/>
      <c r="G1237" s="23"/>
      <c r="H1237" s="14">
        <f>IF(F1237="","",F1237-N(G1237))</f>
      </c>
      <c r="I1237" s="24">
        <f>IF(A1237="","",IF(YEAR(A1237)&lt;&gt;Setup!$C$5,"",MONTH(A1237)))</f>
      </c>
    </row>
    <row r="1238" spans="1:9" x14ac:dyDescent="0.25">
      <c r="A1238" s="22"/>
      <c r="F1238" s="23"/>
      <c r="G1238" s="23"/>
      <c r="H1238" s="14">
        <f>IF(F1238="","",F1238-N(G1238))</f>
      </c>
      <c r="I1238" s="24">
        <f>IF(A1238="","",IF(YEAR(A1238)&lt;&gt;Setup!$C$5,"",MONTH(A1238)))</f>
      </c>
    </row>
    <row r="1239" spans="1:9" x14ac:dyDescent="0.25">
      <c r="A1239" s="22"/>
      <c r="F1239" s="23"/>
      <c r="G1239" s="23"/>
      <c r="H1239" s="14">
        <f>IF(F1239="","",F1239-N(G1239))</f>
      </c>
      <c r="I1239" s="24">
        <f>IF(A1239="","",IF(YEAR(A1239)&lt;&gt;Setup!$C$5,"",MONTH(A1239)))</f>
      </c>
    </row>
    <row r="1240" spans="1:9" x14ac:dyDescent="0.25">
      <c r="A1240" s="22"/>
      <c r="F1240" s="23"/>
      <c r="G1240" s="23"/>
      <c r="H1240" s="14">
        <f>IF(F1240="","",F1240-N(G1240))</f>
      </c>
      <c r="I1240" s="24">
        <f>IF(A1240="","",IF(YEAR(A1240)&lt;&gt;Setup!$C$5,"",MONTH(A1240)))</f>
      </c>
    </row>
    <row r="1241" spans="1:9" x14ac:dyDescent="0.25">
      <c r="A1241" s="22"/>
      <c r="F1241" s="23"/>
      <c r="G1241" s="23"/>
      <c r="H1241" s="14">
        <f>IF(F1241="","",F1241-N(G1241))</f>
      </c>
      <c r="I1241" s="24">
        <f>IF(A1241="","",IF(YEAR(A1241)&lt;&gt;Setup!$C$5,"",MONTH(A1241)))</f>
      </c>
    </row>
    <row r="1242" spans="1:9" x14ac:dyDescent="0.25">
      <c r="A1242" s="22"/>
      <c r="F1242" s="23"/>
      <c r="G1242" s="23"/>
      <c r="H1242" s="14">
        <f>IF(F1242="","",F1242-N(G1242))</f>
      </c>
      <c r="I1242" s="24">
        <f>IF(A1242="","",IF(YEAR(A1242)&lt;&gt;Setup!$C$5,"",MONTH(A1242)))</f>
      </c>
    </row>
    <row r="1243" spans="1:9" x14ac:dyDescent="0.25">
      <c r="A1243" s="22"/>
      <c r="F1243" s="23"/>
      <c r="G1243" s="23"/>
      <c r="H1243" s="14">
        <f>IF(F1243="","",F1243-N(G1243))</f>
      </c>
      <c r="I1243" s="24">
        <f>IF(A1243="","",IF(YEAR(A1243)&lt;&gt;Setup!$C$5,"",MONTH(A1243)))</f>
      </c>
    </row>
    <row r="1244" spans="1:9" x14ac:dyDescent="0.25">
      <c r="A1244" s="22"/>
      <c r="F1244" s="23"/>
      <c r="G1244" s="23"/>
      <c r="H1244" s="14">
        <f>IF(F1244="","",F1244-N(G1244))</f>
      </c>
      <c r="I1244" s="24">
        <f>IF(A1244="","",IF(YEAR(A1244)&lt;&gt;Setup!$C$5,"",MONTH(A1244)))</f>
      </c>
    </row>
    <row r="1245" spans="1:9" x14ac:dyDescent="0.25">
      <c r="A1245" s="22"/>
      <c r="F1245" s="23"/>
      <c r="G1245" s="23"/>
      <c r="H1245" s="14">
        <f>IF(F1245="","",F1245-N(G1245))</f>
      </c>
      <c r="I1245" s="24">
        <f>IF(A1245="","",IF(YEAR(A1245)&lt;&gt;Setup!$C$5,"",MONTH(A1245)))</f>
      </c>
    </row>
    <row r="1246" spans="1:9" x14ac:dyDescent="0.25">
      <c r="A1246" s="22"/>
      <c r="F1246" s="23"/>
      <c r="G1246" s="23"/>
      <c r="H1246" s="14">
        <f>IF(F1246="","",F1246-N(G1246))</f>
      </c>
      <c r="I1246" s="24">
        <f>IF(A1246="","",IF(YEAR(A1246)&lt;&gt;Setup!$C$5,"",MONTH(A1246)))</f>
      </c>
    </row>
    <row r="1247" spans="1:9" x14ac:dyDescent="0.25">
      <c r="A1247" s="22"/>
      <c r="F1247" s="23"/>
      <c r="G1247" s="23"/>
      <c r="H1247" s="14">
        <f>IF(F1247="","",F1247-N(G1247))</f>
      </c>
      <c r="I1247" s="24">
        <f>IF(A1247="","",IF(YEAR(A1247)&lt;&gt;Setup!$C$5,"",MONTH(A1247)))</f>
      </c>
    </row>
    <row r="1248" spans="1:9" x14ac:dyDescent="0.25">
      <c r="A1248" s="22"/>
      <c r="F1248" s="23"/>
      <c r="G1248" s="23"/>
      <c r="H1248" s="14">
        <f>IF(F1248="","",F1248-N(G1248))</f>
      </c>
      <c r="I1248" s="24">
        <f>IF(A1248="","",IF(YEAR(A1248)&lt;&gt;Setup!$C$5,"",MONTH(A1248)))</f>
      </c>
    </row>
    <row r="1249" spans="1:9" x14ac:dyDescent="0.25">
      <c r="A1249" s="22"/>
      <c r="F1249" s="23"/>
      <c r="G1249" s="23"/>
      <c r="H1249" s="14">
        <f>IF(F1249="","",F1249-N(G1249))</f>
      </c>
      <c r="I1249" s="24">
        <f>IF(A1249="","",IF(YEAR(A1249)&lt;&gt;Setup!$C$5,"",MONTH(A1249)))</f>
      </c>
    </row>
    <row r="1250" spans="1:9" x14ac:dyDescent="0.25">
      <c r="A1250" s="22"/>
      <c r="F1250" s="23"/>
      <c r="G1250" s="23"/>
      <c r="H1250" s="14">
        <f>IF(F1250="","",F1250-N(G1250))</f>
      </c>
      <c r="I1250" s="24">
        <f>IF(A1250="","",IF(YEAR(A1250)&lt;&gt;Setup!$C$5,"",MONTH(A1250)))</f>
      </c>
    </row>
    <row r="1251" spans="1:9" x14ac:dyDescent="0.25">
      <c r="A1251" s="22"/>
      <c r="F1251" s="23"/>
      <c r="G1251" s="23"/>
      <c r="H1251" s="14">
        <f>IF(F1251="","",F1251-N(G1251))</f>
      </c>
      <c r="I1251" s="24">
        <f>IF(A1251="","",IF(YEAR(A1251)&lt;&gt;Setup!$C$5,"",MONTH(A1251)))</f>
      </c>
    </row>
    <row r="1252" spans="1:9" x14ac:dyDescent="0.25">
      <c r="A1252" s="22"/>
      <c r="F1252" s="23"/>
      <c r="G1252" s="23"/>
      <c r="H1252" s="14">
        <f>IF(F1252="","",F1252-N(G1252))</f>
      </c>
      <c r="I1252" s="24">
        <f>IF(A1252="","",IF(YEAR(A1252)&lt;&gt;Setup!$C$5,"",MONTH(A1252)))</f>
      </c>
    </row>
    <row r="1253" spans="1:9" x14ac:dyDescent="0.25">
      <c r="A1253" s="22"/>
      <c r="F1253" s="23"/>
      <c r="G1253" s="23"/>
      <c r="H1253" s="14">
        <f>IF(F1253="","",F1253-N(G1253))</f>
      </c>
      <c r="I1253" s="24">
        <f>IF(A1253="","",IF(YEAR(A1253)&lt;&gt;Setup!$C$5,"",MONTH(A1253)))</f>
      </c>
    </row>
    <row r="1254" spans="1:9" x14ac:dyDescent="0.25">
      <c r="A1254" s="22"/>
      <c r="F1254" s="23"/>
      <c r="G1254" s="23"/>
      <c r="H1254" s="14">
        <f>IF(F1254="","",F1254-N(G1254))</f>
      </c>
      <c r="I1254" s="24">
        <f>IF(A1254="","",IF(YEAR(A1254)&lt;&gt;Setup!$C$5,"",MONTH(A1254)))</f>
      </c>
    </row>
    <row r="1255" spans="1:9" x14ac:dyDescent="0.25">
      <c r="A1255" s="22"/>
      <c r="F1255" s="23"/>
      <c r="G1255" s="23"/>
      <c r="H1255" s="14">
        <f>IF(F1255="","",F1255-N(G1255))</f>
      </c>
      <c r="I1255" s="24">
        <f>IF(A1255="","",IF(YEAR(A1255)&lt;&gt;Setup!$C$5,"",MONTH(A1255)))</f>
      </c>
    </row>
    <row r="1256" spans="1:9" x14ac:dyDescent="0.25">
      <c r="A1256" s="22"/>
      <c r="F1256" s="23"/>
      <c r="G1256" s="23"/>
      <c r="H1256" s="14">
        <f>IF(F1256="","",F1256-N(G1256))</f>
      </c>
      <c r="I1256" s="24">
        <f>IF(A1256="","",IF(YEAR(A1256)&lt;&gt;Setup!$C$5,"",MONTH(A1256)))</f>
      </c>
    </row>
    <row r="1257" spans="1:9" x14ac:dyDescent="0.25">
      <c r="A1257" s="22"/>
      <c r="F1257" s="23"/>
      <c r="G1257" s="23"/>
      <c r="H1257" s="14">
        <f>IF(F1257="","",F1257-N(G1257))</f>
      </c>
      <c r="I1257" s="24">
        <f>IF(A1257="","",IF(YEAR(A1257)&lt;&gt;Setup!$C$5,"",MONTH(A1257)))</f>
      </c>
    </row>
    <row r="1258" spans="1:9" x14ac:dyDescent="0.25">
      <c r="A1258" s="22"/>
      <c r="F1258" s="23"/>
      <c r="G1258" s="23"/>
      <c r="H1258" s="14">
        <f>IF(F1258="","",F1258-N(G1258))</f>
      </c>
      <c r="I1258" s="24">
        <f>IF(A1258="","",IF(YEAR(A1258)&lt;&gt;Setup!$C$5,"",MONTH(A1258)))</f>
      </c>
    </row>
    <row r="1259" spans="1:9" x14ac:dyDescent="0.25">
      <c r="A1259" s="22"/>
      <c r="F1259" s="23"/>
      <c r="G1259" s="23"/>
      <c r="H1259" s="14">
        <f>IF(F1259="","",F1259-N(G1259))</f>
      </c>
      <c r="I1259" s="24">
        <f>IF(A1259="","",IF(YEAR(A1259)&lt;&gt;Setup!$C$5,"",MONTH(A1259)))</f>
      </c>
    </row>
    <row r="1260" spans="1:9" x14ac:dyDescent="0.25">
      <c r="A1260" s="22"/>
      <c r="F1260" s="23"/>
      <c r="G1260" s="23"/>
      <c r="H1260" s="14">
        <f>IF(F1260="","",F1260-N(G1260))</f>
      </c>
      <c r="I1260" s="24">
        <f>IF(A1260="","",IF(YEAR(A1260)&lt;&gt;Setup!$C$5,"",MONTH(A1260)))</f>
      </c>
    </row>
    <row r="1261" spans="1:9" x14ac:dyDescent="0.25">
      <c r="A1261" s="22"/>
      <c r="F1261" s="23"/>
      <c r="G1261" s="23"/>
      <c r="H1261" s="14">
        <f>IF(F1261="","",F1261-N(G1261))</f>
      </c>
      <c r="I1261" s="24">
        <f>IF(A1261="","",IF(YEAR(A1261)&lt;&gt;Setup!$C$5,"",MONTH(A1261)))</f>
      </c>
    </row>
    <row r="1262" spans="1:9" x14ac:dyDescent="0.25">
      <c r="A1262" s="22"/>
      <c r="F1262" s="23"/>
      <c r="G1262" s="23"/>
      <c r="H1262" s="14">
        <f>IF(F1262="","",F1262-N(G1262))</f>
      </c>
      <c r="I1262" s="24">
        <f>IF(A1262="","",IF(YEAR(A1262)&lt;&gt;Setup!$C$5,"",MONTH(A1262)))</f>
      </c>
    </row>
    <row r="1263" spans="1:9" x14ac:dyDescent="0.25">
      <c r="A1263" s="22"/>
      <c r="F1263" s="23"/>
      <c r="G1263" s="23"/>
      <c r="H1263" s="14">
        <f>IF(F1263="","",F1263-N(G1263))</f>
      </c>
      <c r="I1263" s="24">
        <f>IF(A1263="","",IF(YEAR(A1263)&lt;&gt;Setup!$C$5,"",MONTH(A1263)))</f>
      </c>
    </row>
    <row r="1264" spans="1:9" x14ac:dyDescent="0.25">
      <c r="A1264" s="22"/>
      <c r="F1264" s="23"/>
      <c r="G1264" s="23"/>
      <c r="H1264" s="14">
        <f>IF(F1264="","",F1264-N(G1264))</f>
      </c>
      <c r="I1264" s="24">
        <f>IF(A1264="","",IF(YEAR(A1264)&lt;&gt;Setup!$C$5,"",MONTH(A1264)))</f>
      </c>
    </row>
    <row r="1265" spans="1:9" x14ac:dyDescent="0.25">
      <c r="A1265" s="22"/>
      <c r="F1265" s="23"/>
      <c r="G1265" s="23"/>
      <c r="H1265" s="14">
        <f>IF(F1265="","",F1265-N(G1265))</f>
      </c>
      <c r="I1265" s="24">
        <f>IF(A1265="","",IF(YEAR(A1265)&lt;&gt;Setup!$C$5,"",MONTH(A1265)))</f>
      </c>
    </row>
    <row r="1266" spans="1:9" x14ac:dyDescent="0.25">
      <c r="A1266" s="22"/>
      <c r="F1266" s="23"/>
      <c r="G1266" s="23"/>
      <c r="H1266" s="14">
        <f>IF(F1266="","",F1266-N(G1266))</f>
      </c>
      <c r="I1266" s="24">
        <f>IF(A1266="","",IF(YEAR(A1266)&lt;&gt;Setup!$C$5,"",MONTH(A1266)))</f>
      </c>
    </row>
    <row r="1267" spans="1:9" x14ac:dyDescent="0.25">
      <c r="A1267" s="22"/>
      <c r="F1267" s="23"/>
      <c r="G1267" s="23"/>
      <c r="H1267" s="14">
        <f>IF(F1267="","",F1267-N(G1267))</f>
      </c>
      <c r="I1267" s="24">
        <f>IF(A1267="","",IF(YEAR(A1267)&lt;&gt;Setup!$C$5,"",MONTH(A1267)))</f>
      </c>
    </row>
    <row r="1268" spans="1:9" x14ac:dyDescent="0.25">
      <c r="A1268" s="22"/>
      <c r="F1268" s="23"/>
      <c r="G1268" s="23"/>
      <c r="H1268" s="14">
        <f>IF(F1268="","",F1268-N(G1268))</f>
      </c>
      <c r="I1268" s="24">
        <f>IF(A1268="","",IF(YEAR(A1268)&lt;&gt;Setup!$C$5,"",MONTH(A1268)))</f>
      </c>
    </row>
    <row r="1269" spans="1:9" x14ac:dyDescent="0.25">
      <c r="A1269" s="22"/>
      <c r="F1269" s="23"/>
      <c r="G1269" s="23"/>
      <c r="H1269" s="14">
        <f>IF(F1269="","",F1269-N(G1269))</f>
      </c>
      <c r="I1269" s="24">
        <f>IF(A1269="","",IF(YEAR(A1269)&lt;&gt;Setup!$C$5,"",MONTH(A1269)))</f>
      </c>
    </row>
    <row r="1270" spans="1:9" x14ac:dyDescent="0.25">
      <c r="A1270" s="22"/>
      <c r="F1270" s="23"/>
      <c r="G1270" s="23"/>
      <c r="H1270" s="14">
        <f>IF(F1270="","",F1270-N(G1270))</f>
      </c>
      <c r="I1270" s="24">
        <f>IF(A1270="","",IF(YEAR(A1270)&lt;&gt;Setup!$C$5,"",MONTH(A1270)))</f>
      </c>
    </row>
    <row r="1271" spans="1:9" x14ac:dyDescent="0.25">
      <c r="A1271" s="22"/>
      <c r="F1271" s="23"/>
      <c r="G1271" s="23"/>
      <c r="H1271" s="14">
        <f>IF(F1271="","",F1271-N(G1271))</f>
      </c>
      <c r="I1271" s="24">
        <f>IF(A1271="","",IF(YEAR(A1271)&lt;&gt;Setup!$C$5,"",MONTH(A1271)))</f>
      </c>
    </row>
    <row r="1272" spans="1:9" x14ac:dyDescent="0.25">
      <c r="A1272" s="22"/>
      <c r="F1272" s="23"/>
      <c r="G1272" s="23"/>
      <c r="H1272" s="14">
        <f>IF(F1272="","",F1272-N(G1272))</f>
      </c>
      <c r="I1272" s="24">
        <f>IF(A1272="","",IF(YEAR(A1272)&lt;&gt;Setup!$C$5,"",MONTH(A1272)))</f>
      </c>
    </row>
    <row r="1273" spans="1:9" x14ac:dyDescent="0.25">
      <c r="A1273" s="22"/>
      <c r="F1273" s="23"/>
      <c r="G1273" s="23"/>
      <c r="H1273" s="14">
        <f>IF(F1273="","",F1273-N(G1273))</f>
      </c>
      <c r="I1273" s="24">
        <f>IF(A1273="","",IF(YEAR(A1273)&lt;&gt;Setup!$C$5,"",MONTH(A1273)))</f>
      </c>
    </row>
    <row r="1274" spans="1:9" x14ac:dyDescent="0.25">
      <c r="A1274" s="22"/>
      <c r="F1274" s="23"/>
      <c r="G1274" s="23"/>
      <c r="H1274" s="14">
        <f>IF(F1274="","",F1274-N(G1274))</f>
      </c>
      <c r="I1274" s="24">
        <f>IF(A1274="","",IF(YEAR(A1274)&lt;&gt;Setup!$C$5,"",MONTH(A1274)))</f>
      </c>
    </row>
    <row r="1275" spans="1:9" x14ac:dyDescent="0.25">
      <c r="A1275" s="22"/>
      <c r="F1275" s="23"/>
      <c r="G1275" s="23"/>
      <c r="H1275" s="14">
        <f>IF(F1275="","",F1275-N(G1275))</f>
      </c>
      <c r="I1275" s="24">
        <f>IF(A1275="","",IF(YEAR(A1275)&lt;&gt;Setup!$C$5,"",MONTH(A1275)))</f>
      </c>
    </row>
    <row r="1276" spans="1:9" x14ac:dyDescent="0.25">
      <c r="A1276" s="22"/>
      <c r="F1276" s="23"/>
      <c r="G1276" s="23"/>
      <c r="H1276" s="14">
        <f>IF(F1276="","",F1276-N(G1276))</f>
      </c>
      <c r="I1276" s="24">
        <f>IF(A1276="","",IF(YEAR(A1276)&lt;&gt;Setup!$C$5,"",MONTH(A1276)))</f>
      </c>
    </row>
    <row r="1277" spans="1:9" x14ac:dyDescent="0.25">
      <c r="A1277" s="22"/>
      <c r="F1277" s="23"/>
      <c r="G1277" s="23"/>
      <c r="H1277" s="14">
        <f>IF(F1277="","",F1277-N(G1277))</f>
      </c>
      <c r="I1277" s="24">
        <f>IF(A1277="","",IF(YEAR(A1277)&lt;&gt;Setup!$C$5,"",MONTH(A1277)))</f>
      </c>
    </row>
    <row r="1278" spans="1:9" x14ac:dyDescent="0.25">
      <c r="A1278" s="22"/>
      <c r="F1278" s="23"/>
      <c r="G1278" s="23"/>
      <c r="H1278" s="14">
        <f>IF(F1278="","",F1278-N(G1278))</f>
      </c>
      <c r="I1278" s="24">
        <f>IF(A1278="","",IF(YEAR(A1278)&lt;&gt;Setup!$C$5,"",MONTH(A1278)))</f>
      </c>
    </row>
    <row r="1279" spans="1:9" x14ac:dyDescent="0.25">
      <c r="A1279" s="22"/>
      <c r="F1279" s="23"/>
      <c r="G1279" s="23"/>
      <c r="H1279" s="14">
        <f>IF(F1279="","",F1279-N(G1279))</f>
      </c>
      <c r="I1279" s="24">
        <f>IF(A1279="","",IF(YEAR(A1279)&lt;&gt;Setup!$C$5,"",MONTH(A1279)))</f>
      </c>
    </row>
    <row r="1280" spans="1:9" x14ac:dyDescent="0.25">
      <c r="A1280" s="22"/>
      <c r="F1280" s="23"/>
      <c r="G1280" s="23"/>
      <c r="H1280" s="14">
        <f>IF(F1280="","",F1280-N(G1280))</f>
      </c>
      <c r="I1280" s="24">
        <f>IF(A1280="","",IF(YEAR(A1280)&lt;&gt;Setup!$C$5,"",MONTH(A1280)))</f>
      </c>
    </row>
    <row r="1281" spans="1:9" x14ac:dyDescent="0.25">
      <c r="A1281" s="22"/>
      <c r="F1281" s="23"/>
      <c r="G1281" s="23"/>
      <c r="H1281" s="14">
        <f>IF(F1281="","",F1281-N(G1281))</f>
      </c>
      <c r="I1281" s="24">
        <f>IF(A1281="","",IF(YEAR(A1281)&lt;&gt;Setup!$C$5,"",MONTH(A1281)))</f>
      </c>
    </row>
    <row r="1282" spans="1:9" x14ac:dyDescent="0.25">
      <c r="A1282" s="22"/>
      <c r="F1282" s="23"/>
      <c r="G1282" s="23"/>
      <c r="H1282" s="14">
        <f>IF(F1282="","",F1282-N(G1282))</f>
      </c>
      <c r="I1282" s="24">
        <f>IF(A1282="","",IF(YEAR(A1282)&lt;&gt;Setup!$C$5,"",MONTH(A1282)))</f>
      </c>
    </row>
    <row r="1283" spans="1:9" x14ac:dyDescent="0.25">
      <c r="A1283" s="22"/>
      <c r="F1283" s="23"/>
      <c r="G1283" s="23"/>
      <c r="H1283" s="14">
        <f>IF(F1283="","",F1283-N(G1283))</f>
      </c>
      <c r="I1283" s="24">
        <f>IF(A1283="","",IF(YEAR(A1283)&lt;&gt;Setup!$C$5,"",MONTH(A1283)))</f>
      </c>
    </row>
    <row r="1284" spans="1:9" x14ac:dyDescent="0.25">
      <c r="A1284" s="22"/>
      <c r="F1284" s="23"/>
      <c r="G1284" s="23"/>
      <c r="H1284" s="14">
        <f>IF(F1284="","",F1284-N(G1284))</f>
      </c>
      <c r="I1284" s="24">
        <f>IF(A1284="","",IF(YEAR(A1284)&lt;&gt;Setup!$C$5,"",MONTH(A1284)))</f>
      </c>
    </row>
    <row r="1285" spans="1:9" x14ac:dyDescent="0.25">
      <c r="A1285" s="22"/>
      <c r="F1285" s="23"/>
      <c r="G1285" s="23"/>
      <c r="H1285" s="14">
        <f>IF(F1285="","",F1285-N(G1285))</f>
      </c>
      <c r="I1285" s="24">
        <f>IF(A1285="","",IF(YEAR(A1285)&lt;&gt;Setup!$C$5,"",MONTH(A1285)))</f>
      </c>
    </row>
    <row r="1286" spans="1:9" x14ac:dyDescent="0.25">
      <c r="A1286" s="22"/>
      <c r="F1286" s="23"/>
      <c r="G1286" s="23"/>
      <c r="H1286" s="14">
        <f>IF(F1286="","",F1286-N(G1286))</f>
      </c>
      <c r="I1286" s="24">
        <f>IF(A1286="","",IF(YEAR(A1286)&lt;&gt;Setup!$C$5,"",MONTH(A1286)))</f>
      </c>
    </row>
    <row r="1287" spans="1:9" x14ac:dyDescent="0.25">
      <c r="A1287" s="22"/>
      <c r="F1287" s="23"/>
      <c r="G1287" s="23"/>
      <c r="H1287" s="14">
        <f>IF(F1287="","",F1287-N(G1287))</f>
      </c>
      <c r="I1287" s="24">
        <f>IF(A1287="","",IF(YEAR(A1287)&lt;&gt;Setup!$C$5,"",MONTH(A1287)))</f>
      </c>
    </row>
    <row r="1288" spans="1:9" x14ac:dyDescent="0.25">
      <c r="A1288" s="22"/>
      <c r="F1288" s="23"/>
      <c r="G1288" s="23"/>
      <c r="H1288" s="14">
        <f>IF(F1288="","",F1288-N(G1288))</f>
      </c>
      <c r="I1288" s="24">
        <f>IF(A1288="","",IF(YEAR(A1288)&lt;&gt;Setup!$C$5,"",MONTH(A1288)))</f>
      </c>
    </row>
    <row r="1289" spans="1:9" x14ac:dyDescent="0.25">
      <c r="A1289" s="22"/>
      <c r="F1289" s="23"/>
      <c r="G1289" s="23"/>
      <c r="H1289" s="14">
        <f>IF(F1289="","",F1289-N(G1289))</f>
      </c>
      <c r="I1289" s="24">
        <f>IF(A1289="","",IF(YEAR(A1289)&lt;&gt;Setup!$C$5,"",MONTH(A1289)))</f>
      </c>
    </row>
    <row r="1290" spans="1:9" x14ac:dyDescent="0.25">
      <c r="A1290" s="22"/>
      <c r="F1290" s="23"/>
      <c r="G1290" s="23"/>
      <c r="H1290" s="14">
        <f>IF(F1290="","",F1290-N(G1290))</f>
      </c>
      <c r="I1290" s="24">
        <f>IF(A1290="","",IF(YEAR(A1290)&lt;&gt;Setup!$C$5,"",MONTH(A1290)))</f>
      </c>
    </row>
    <row r="1291" spans="1:9" x14ac:dyDescent="0.25">
      <c r="A1291" s="22"/>
      <c r="F1291" s="23"/>
      <c r="G1291" s="23"/>
      <c r="H1291" s="14">
        <f>IF(F1291="","",F1291-N(G1291))</f>
      </c>
      <c r="I1291" s="24">
        <f>IF(A1291="","",IF(YEAR(A1291)&lt;&gt;Setup!$C$5,"",MONTH(A1291)))</f>
      </c>
    </row>
    <row r="1292" spans="1:9" x14ac:dyDescent="0.25">
      <c r="A1292" s="22"/>
      <c r="F1292" s="23"/>
      <c r="G1292" s="23"/>
      <c r="H1292" s="14">
        <f>IF(F1292="","",F1292-N(G1292))</f>
      </c>
      <c r="I1292" s="24">
        <f>IF(A1292="","",IF(YEAR(A1292)&lt;&gt;Setup!$C$5,"",MONTH(A1292)))</f>
      </c>
    </row>
    <row r="1293" spans="1:9" x14ac:dyDescent="0.25">
      <c r="A1293" s="22"/>
      <c r="F1293" s="23"/>
      <c r="G1293" s="23"/>
      <c r="H1293" s="14">
        <f>IF(F1293="","",F1293-N(G1293))</f>
      </c>
      <c r="I1293" s="24">
        <f>IF(A1293="","",IF(YEAR(A1293)&lt;&gt;Setup!$C$5,"",MONTH(A1293)))</f>
      </c>
    </row>
    <row r="1294" spans="1:9" x14ac:dyDescent="0.25">
      <c r="A1294" s="22"/>
      <c r="F1294" s="23"/>
      <c r="G1294" s="23"/>
      <c r="H1294" s="14">
        <f>IF(F1294="","",F1294-N(G1294))</f>
      </c>
      <c r="I1294" s="24">
        <f>IF(A1294="","",IF(YEAR(A1294)&lt;&gt;Setup!$C$5,"",MONTH(A1294)))</f>
      </c>
    </row>
    <row r="1295" spans="1:9" x14ac:dyDescent="0.25">
      <c r="A1295" s="22"/>
      <c r="F1295" s="23"/>
      <c r="G1295" s="23"/>
      <c r="H1295" s="14">
        <f>IF(F1295="","",F1295-N(G1295))</f>
      </c>
      <c r="I1295" s="24">
        <f>IF(A1295="","",IF(YEAR(A1295)&lt;&gt;Setup!$C$5,"",MONTH(A1295)))</f>
      </c>
    </row>
    <row r="1296" spans="1:9" x14ac:dyDescent="0.25">
      <c r="A1296" s="22"/>
      <c r="F1296" s="23"/>
      <c r="G1296" s="23"/>
      <c r="H1296" s="14">
        <f>IF(F1296="","",F1296-N(G1296))</f>
      </c>
      <c r="I1296" s="24">
        <f>IF(A1296="","",IF(YEAR(A1296)&lt;&gt;Setup!$C$5,"",MONTH(A1296)))</f>
      </c>
    </row>
    <row r="1297" spans="1:9" x14ac:dyDescent="0.25">
      <c r="A1297" s="22"/>
      <c r="F1297" s="23"/>
      <c r="G1297" s="23"/>
      <c r="H1297" s="14">
        <f>IF(F1297="","",F1297-N(G1297))</f>
      </c>
      <c r="I1297" s="24">
        <f>IF(A1297="","",IF(YEAR(A1297)&lt;&gt;Setup!$C$5,"",MONTH(A1297)))</f>
      </c>
    </row>
    <row r="1298" spans="1:9" x14ac:dyDescent="0.25">
      <c r="A1298" s="22"/>
      <c r="F1298" s="23"/>
      <c r="G1298" s="23"/>
      <c r="H1298" s="14">
        <f>IF(F1298="","",F1298-N(G1298))</f>
      </c>
      <c r="I1298" s="24">
        <f>IF(A1298="","",IF(YEAR(A1298)&lt;&gt;Setup!$C$5,"",MONTH(A1298)))</f>
      </c>
    </row>
    <row r="1299" spans="1:9" x14ac:dyDescent="0.25">
      <c r="A1299" s="22"/>
      <c r="F1299" s="23"/>
      <c r="G1299" s="23"/>
      <c r="H1299" s="14">
        <f>IF(F1299="","",F1299-N(G1299))</f>
      </c>
      <c r="I1299" s="24">
        <f>IF(A1299="","",IF(YEAR(A1299)&lt;&gt;Setup!$C$5,"",MONTH(A1299)))</f>
      </c>
    </row>
    <row r="1300" spans="1:9" x14ac:dyDescent="0.25">
      <c r="A1300" s="22"/>
      <c r="F1300" s="23"/>
      <c r="G1300" s="23"/>
      <c r="H1300" s="14">
        <f>IF(F1300="","",F1300-N(G1300))</f>
      </c>
      <c r="I1300" s="24">
        <f>IF(A1300="","",IF(YEAR(A1300)&lt;&gt;Setup!$C$5,"",MONTH(A1300)))</f>
      </c>
    </row>
    <row r="1301" spans="1:9" x14ac:dyDescent="0.25">
      <c r="A1301" s="22"/>
      <c r="F1301" s="23"/>
      <c r="G1301" s="23"/>
      <c r="H1301" s="14">
        <f>IF(F1301="","",F1301-N(G1301))</f>
      </c>
      <c r="I1301" s="24">
        <f>IF(A1301="","",IF(YEAR(A1301)&lt;&gt;Setup!$C$5,"",MONTH(A1301)))</f>
      </c>
    </row>
    <row r="1302" spans="1:9" x14ac:dyDescent="0.25">
      <c r="A1302" s="22"/>
      <c r="F1302" s="23"/>
      <c r="G1302" s="23"/>
      <c r="H1302" s="14">
        <f>IF(F1302="","",F1302-N(G1302))</f>
      </c>
      <c r="I1302" s="24">
        <f>IF(A1302="","",IF(YEAR(A1302)&lt;&gt;Setup!$C$5,"",MONTH(A1302)))</f>
      </c>
    </row>
    <row r="1303" spans="1:9" x14ac:dyDescent="0.25">
      <c r="A1303" s="22"/>
      <c r="F1303" s="23"/>
      <c r="G1303" s="23"/>
      <c r="H1303" s="14">
        <f>IF(F1303="","",F1303-N(G1303))</f>
      </c>
      <c r="I1303" s="24">
        <f>IF(A1303="","",IF(YEAR(A1303)&lt;&gt;Setup!$C$5,"",MONTH(A1303)))</f>
      </c>
    </row>
    <row r="1304" spans="1:9" x14ac:dyDescent="0.25">
      <c r="A1304" s="22"/>
      <c r="F1304" s="23"/>
      <c r="G1304" s="23"/>
      <c r="H1304" s="14">
        <f>IF(F1304="","",F1304-N(G1304))</f>
      </c>
      <c r="I1304" s="24">
        <f>IF(A1304="","",IF(YEAR(A1304)&lt;&gt;Setup!$C$5,"",MONTH(A1304)))</f>
      </c>
    </row>
    <row r="1305" spans="1:9" x14ac:dyDescent="0.25">
      <c r="A1305" s="22"/>
      <c r="F1305" s="23"/>
      <c r="G1305" s="23"/>
      <c r="H1305" s="14">
        <f>IF(F1305="","",F1305-N(G1305))</f>
      </c>
      <c r="I1305" s="24">
        <f>IF(A1305="","",IF(YEAR(A1305)&lt;&gt;Setup!$C$5,"",MONTH(A1305)))</f>
      </c>
    </row>
    <row r="1306" spans="1:9" x14ac:dyDescent="0.25">
      <c r="A1306" s="22"/>
      <c r="F1306" s="23"/>
      <c r="G1306" s="23"/>
      <c r="H1306" s="14">
        <f>IF(F1306="","",F1306-N(G1306))</f>
      </c>
      <c r="I1306" s="24">
        <f>IF(A1306="","",IF(YEAR(A1306)&lt;&gt;Setup!$C$5,"",MONTH(A1306)))</f>
      </c>
    </row>
    <row r="1307" spans="1:9" x14ac:dyDescent="0.25">
      <c r="A1307" s="22"/>
      <c r="F1307" s="23"/>
      <c r="G1307" s="23"/>
      <c r="H1307" s="14">
        <f>IF(F1307="","",F1307-N(G1307))</f>
      </c>
      <c r="I1307" s="24">
        <f>IF(A1307="","",IF(YEAR(A1307)&lt;&gt;Setup!$C$5,"",MONTH(A1307)))</f>
      </c>
    </row>
    <row r="1308" spans="1:9" x14ac:dyDescent="0.25">
      <c r="A1308" s="22"/>
      <c r="F1308" s="23"/>
      <c r="G1308" s="23"/>
      <c r="H1308" s="14">
        <f>IF(F1308="","",F1308-N(G1308))</f>
      </c>
      <c r="I1308" s="24">
        <f>IF(A1308="","",IF(YEAR(A1308)&lt;&gt;Setup!$C$5,"",MONTH(A1308)))</f>
      </c>
    </row>
    <row r="1309" spans="1:9" x14ac:dyDescent="0.25">
      <c r="A1309" s="22"/>
      <c r="F1309" s="23"/>
      <c r="G1309" s="23"/>
      <c r="H1309" s="14">
        <f>IF(F1309="","",F1309-N(G1309))</f>
      </c>
      <c r="I1309" s="24">
        <f>IF(A1309="","",IF(YEAR(A1309)&lt;&gt;Setup!$C$5,"",MONTH(A1309)))</f>
      </c>
    </row>
    <row r="1310" spans="1:9" x14ac:dyDescent="0.25">
      <c r="A1310" s="22"/>
      <c r="F1310" s="23"/>
      <c r="G1310" s="23"/>
      <c r="H1310" s="14">
        <f>IF(F1310="","",F1310-N(G1310))</f>
      </c>
      <c r="I1310" s="24">
        <f>IF(A1310="","",IF(YEAR(A1310)&lt;&gt;Setup!$C$5,"",MONTH(A1310)))</f>
      </c>
    </row>
    <row r="1311" spans="1:9" x14ac:dyDescent="0.25">
      <c r="A1311" s="22"/>
      <c r="F1311" s="23"/>
      <c r="G1311" s="23"/>
      <c r="H1311" s="14">
        <f>IF(F1311="","",F1311-N(G1311))</f>
      </c>
      <c r="I1311" s="24">
        <f>IF(A1311="","",IF(YEAR(A1311)&lt;&gt;Setup!$C$5,"",MONTH(A1311)))</f>
      </c>
    </row>
    <row r="1312" spans="1:9" x14ac:dyDescent="0.25">
      <c r="A1312" s="22"/>
      <c r="F1312" s="23"/>
      <c r="G1312" s="23"/>
      <c r="H1312" s="14">
        <f>IF(F1312="","",F1312-N(G1312))</f>
      </c>
      <c r="I1312" s="24">
        <f>IF(A1312="","",IF(YEAR(A1312)&lt;&gt;Setup!$C$5,"",MONTH(A1312)))</f>
      </c>
    </row>
    <row r="1313" spans="1:9" x14ac:dyDescent="0.25">
      <c r="A1313" s="22"/>
      <c r="F1313" s="23"/>
      <c r="G1313" s="23"/>
      <c r="H1313" s="14">
        <f>IF(F1313="","",F1313-N(G1313))</f>
      </c>
      <c r="I1313" s="24">
        <f>IF(A1313="","",IF(YEAR(A1313)&lt;&gt;Setup!$C$5,"",MONTH(A1313)))</f>
      </c>
    </row>
    <row r="1314" spans="1:9" x14ac:dyDescent="0.25">
      <c r="A1314" s="22"/>
      <c r="F1314" s="23"/>
      <c r="G1314" s="23"/>
      <c r="H1314" s="14">
        <f>IF(F1314="","",F1314-N(G1314))</f>
      </c>
      <c r="I1314" s="24">
        <f>IF(A1314="","",IF(YEAR(A1314)&lt;&gt;Setup!$C$5,"",MONTH(A1314)))</f>
      </c>
    </row>
    <row r="1315" spans="1:9" x14ac:dyDescent="0.25">
      <c r="A1315" s="22"/>
      <c r="F1315" s="23"/>
      <c r="G1315" s="23"/>
      <c r="H1315" s="14">
        <f>IF(F1315="","",F1315-N(G1315))</f>
      </c>
      <c r="I1315" s="24">
        <f>IF(A1315="","",IF(YEAR(A1315)&lt;&gt;Setup!$C$5,"",MONTH(A1315)))</f>
      </c>
    </row>
    <row r="1316" spans="1:9" x14ac:dyDescent="0.25">
      <c r="A1316" s="22"/>
      <c r="F1316" s="23"/>
      <c r="G1316" s="23"/>
      <c r="H1316" s="14">
        <f>IF(F1316="","",F1316-N(G1316))</f>
      </c>
      <c r="I1316" s="24">
        <f>IF(A1316="","",IF(YEAR(A1316)&lt;&gt;Setup!$C$5,"",MONTH(A1316)))</f>
      </c>
    </row>
    <row r="1317" spans="1:9" x14ac:dyDescent="0.25">
      <c r="A1317" s="22"/>
      <c r="F1317" s="23"/>
      <c r="G1317" s="23"/>
      <c r="H1317" s="14">
        <f>IF(F1317="","",F1317-N(G1317))</f>
      </c>
      <c r="I1317" s="24">
        <f>IF(A1317="","",IF(YEAR(A1317)&lt;&gt;Setup!$C$5,"",MONTH(A1317)))</f>
      </c>
    </row>
    <row r="1318" spans="1:9" x14ac:dyDescent="0.25">
      <c r="A1318" s="22"/>
      <c r="F1318" s="23"/>
      <c r="G1318" s="23"/>
      <c r="H1318" s="14">
        <f>IF(F1318="","",F1318-N(G1318))</f>
      </c>
      <c r="I1318" s="24">
        <f>IF(A1318="","",IF(YEAR(A1318)&lt;&gt;Setup!$C$5,"",MONTH(A1318)))</f>
      </c>
    </row>
    <row r="1319" spans="1:9" x14ac:dyDescent="0.25">
      <c r="A1319" s="22"/>
      <c r="F1319" s="23"/>
      <c r="G1319" s="23"/>
      <c r="H1319" s="14">
        <f>IF(F1319="","",F1319-N(G1319))</f>
      </c>
      <c r="I1319" s="24">
        <f>IF(A1319="","",IF(YEAR(A1319)&lt;&gt;Setup!$C$5,"",MONTH(A1319)))</f>
      </c>
    </row>
    <row r="1320" spans="1:9" x14ac:dyDescent="0.25">
      <c r="A1320" s="22"/>
      <c r="F1320" s="23"/>
      <c r="G1320" s="23"/>
      <c r="H1320" s="14">
        <f>IF(F1320="","",F1320-N(G1320))</f>
      </c>
      <c r="I1320" s="24">
        <f>IF(A1320="","",IF(YEAR(A1320)&lt;&gt;Setup!$C$5,"",MONTH(A1320)))</f>
      </c>
    </row>
    <row r="1321" spans="1:9" x14ac:dyDescent="0.25">
      <c r="A1321" s="22"/>
      <c r="F1321" s="23"/>
      <c r="G1321" s="23"/>
      <c r="H1321" s="14">
        <f>IF(F1321="","",F1321-N(G1321))</f>
      </c>
      <c r="I1321" s="24">
        <f>IF(A1321="","",IF(YEAR(A1321)&lt;&gt;Setup!$C$5,"",MONTH(A1321)))</f>
      </c>
    </row>
    <row r="1322" spans="1:9" x14ac:dyDescent="0.25">
      <c r="A1322" s="22"/>
      <c r="F1322" s="23"/>
      <c r="G1322" s="23"/>
      <c r="H1322" s="14">
        <f>IF(F1322="","",F1322-N(G1322))</f>
      </c>
      <c r="I1322" s="24">
        <f>IF(A1322="","",IF(YEAR(A1322)&lt;&gt;Setup!$C$5,"",MONTH(A1322)))</f>
      </c>
    </row>
    <row r="1323" spans="1:9" x14ac:dyDescent="0.25">
      <c r="A1323" s="22"/>
      <c r="F1323" s="23"/>
      <c r="G1323" s="23"/>
      <c r="H1323" s="14">
        <f>IF(F1323="","",F1323-N(G1323))</f>
      </c>
      <c r="I1323" s="24">
        <f>IF(A1323="","",IF(YEAR(A1323)&lt;&gt;Setup!$C$5,"",MONTH(A1323)))</f>
      </c>
    </row>
    <row r="1324" spans="1:9" x14ac:dyDescent="0.25">
      <c r="A1324" s="22"/>
      <c r="F1324" s="23"/>
      <c r="G1324" s="23"/>
      <c r="H1324" s="14">
        <f>IF(F1324="","",F1324-N(G1324))</f>
      </c>
      <c r="I1324" s="24">
        <f>IF(A1324="","",IF(YEAR(A1324)&lt;&gt;Setup!$C$5,"",MONTH(A1324)))</f>
      </c>
    </row>
    <row r="1325" spans="1:9" x14ac:dyDescent="0.25">
      <c r="A1325" s="22"/>
      <c r="F1325" s="23"/>
      <c r="G1325" s="23"/>
      <c r="H1325" s="14">
        <f>IF(F1325="","",F1325-N(G1325))</f>
      </c>
      <c r="I1325" s="24">
        <f>IF(A1325="","",IF(YEAR(A1325)&lt;&gt;Setup!$C$5,"",MONTH(A1325)))</f>
      </c>
    </row>
    <row r="1326" spans="1:9" x14ac:dyDescent="0.25">
      <c r="A1326" s="22"/>
      <c r="F1326" s="23"/>
      <c r="G1326" s="23"/>
      <c r="H1326" s="14">
        <f>IF(F1326="","",F1326-N(G1326))</f>
      </c>
      <c r="I1326" s="24">
        <f>IF(A1326="","",IF(YEAR(A1326)&lt;&gt;Setup!$C$5,"",MONTH(A1326)))</f>
      </c>
    </row>
    <row r="1327" spans="1:9" x14ac:dyDescent="0.25">
      <c r="A1327" s="22"/>
      <c r="F1327" s="23"/>
      <c r="G1327" s="23"/>
      <c r="H1327" s="14">
        <f>IF(F1327="","",F1327-N(G1327))</f>
      </c>
      <c r="I1327" s="24">
        <f>IF(A1327="","",IF(YEAR(A1327)&lt;&gt;Setup!$C$5,"",MONTH(A1327)))</f>
      </c>
    </row>
    <row r="1328" spans="1:9" x14ac:dyDescent="0.25">
      <c r="A1328" s="22"/>
      <c r="F1328" s="23"/>
      <c r="G1328" s="23"/>
      <c r="H1328" s="14">
        <f>IF(F1328="","",F1328-N(G1328))</f>
      </c>
      <c r="I1328" s="24">
        <f>IF(A1328="","",IF(YEAR(A1328)&lt;&gt;Setup!$C$5,"",MONTH(A1328)))</f>
      </c>
    </row>
    <row r="1329" spans="1:9" x14ac:dyDescent="0.25">
      <c r="A1329" s="22"/>
      <c r="F1329" s="23"/>
      <c r="G1329" s="23"/>
      <c r="H1329" s="14">
        <f>IF(F1329="","",F1329-N(G1329))</f>
      </c>
      <c r="I1329" s="24">
        <f>IF(A1329="","",IF(YEAR(A1329)&lt;&gt;Setup!$C$5,"",MONTH(A1329)))</f>
      </c>
    </row>
    <row r="1330" spans="1:9" x14ac:dyDescent="0.25">
      <c r="A1330" s="22"/>
      <c r="F1330" s="23"/>
      <c r="G1330" s="23"/>
      <c r="H1330" s="14">
        <f>IF(F1330="","",F1330-N(G1330))</f>
      </c>
      <c r="I1330" s="24">
        <f>IF(A1330="","",IF(YEAR(A1330)&lt;&gt;Setup!$C$5,"",MONTH(A1330)))</f>
      </c>
    </row>
    <row r="1331" spans="1:9" x14ac:dyDescent="0.25">
      <c r="A1331" s="22"/>
      <c r="F1331" s="23"/>
      <c r="G1331" s="23"/>
      <c r="H1331" s="14">
        <f>IF(F1331="","",F1331-N(G1331))</f>
      </c>
      <c r="I1331" s="24">
        <f>IF(A1331="","",IF(YEAR(A1331)&lt;&gt;Setup!$C$5,"",MONTH(A1331)))</f>
      </c>
    </row>
    <row r="1332" spans="1:9" x14ac:dyDescent="0.25">
      <c r="A1332" s="22"/>
      <c r="F1332" s="23"/>
      <c r="G1332" s="23"/>
      <c r="H1332" s="14">
        <f>IF(F1332="","",F1332-N(G1332))</f>
      </c>
      <c r="I1332" s="24">
        <f>IF(A1332="","",IF(YEAR(A1332)&lt;&gt;Setup!$C$5,"",MONTH(A1332)))</f>
      </c>
    </row>
    <row r="1333" spans="1:9" x14ac:dyDescent="0.25">
      <c r="A1333" s="22"/>
      <c r="F1333" s="23"/>
      <c r="G1333" s="23"/>
      <c r="H1333" s="14">
        <f>IF(F1333="","",F1333-N(G1333))</f>
      </c>
      <c r="I1333" s="24">
        <f>IF(A1333="","",IF(YEAR(A1333)&lt;&gt;Setup!$C$5,"",MONTH(A1333)))</f>
      </c>
    </row>
    <row r="1334" spans="1:9" x14ac:dyDescent="0.25">
      <c r="A1334" s="22"/>
      <c r="F1334" s="23"/>
      <c r="G1334" s="23"/>
      <c r="H1334" s="14">
        <f>IF(F1334="","",F1334-N(G1334))</f>
      </c>
      <c r="I1334" s="24">
        <f>IF(A1334="","",IF(YEAR(A1334)&lt;&gt;Setup!$C$5,"",MONTH(A1334)))</f>
      </c>
    </row>
    <row r="1335" spans="1:9" x14ac:dyDescent="0.25">
      <c r="A1335" s="22"/>
      <c r="F1335" s="23"/>
      <c r="G1335" s="23"/>
      <c r="H1335" s="14">
        <f>IF(F1335="","",F1335-N(G1335))</f>
      </c>
      <c r="I1335" s="24">
        <f>IF(A1335="","",IF(YEAR(A1335)&lt;&gt;Setup!$C$5,"",MONTH(A1335)))</f>
      </c>
    </row>
    <row r="1336" spans="1:9" x14ac:dyDescent="0.25">
      <c r="A1336" s="22"/>
      <c r="F1336" s="23"/>
      <c r="G1336" s="23"/>
      <c r="H1336" s="14">
        <f>IF(F1336="","",F1336-N(G1336))</f>
      </c>
      <c r="I1336" s="24">
        <f>IF(A1336="","",IF(YEAR(A1336)&lt;&gt;Setup!$C$5,"",MONTH(A1336)))</f>
      </c>
    </row>
    <row r="1337" spans="1:9" x14ac:dyDescent="0.25">
      <c r="A1337" s="22"/>
      <c r="F1337" s="23"/>
      <c r="G1337" s="23"/>
      <c r="H1337" s="14">
        <f>IF(F1337="","",F1337-N(G1337))</f>
      </c>
      <c r="I1337" s="24">
        <f>IF(A1337="","",IF(YEAR(A1337)&lt;&gt;Setup!$C$5,"",MONTH(A1337)))</f>
      </c>
    </row>
    <row r="1338" spans="1:9" x14ac:dyDescent="0.25">
      <c r="A1338" s="22"/>
      <c r="F1338" s="23"/>
      <c r="G1338" s="23"/>
      <c r="H1338" s="14">
        <f>IF(F1338="","",F1338-N(G1338))</f>
      </c>
      <c r="I1338" s="24">
        <f>IF(A1338="","",IF(YEAR(A1338)&lt;&gt;Setup!$C$5,"",MONTH(A1338)))</f>
      </c>
    </row>
    <row r="1339" spans="1:9" x14ac:dyDescent="0.25">
      <c r="A1339" s="22"/>
      <c r="F1339" s="23"/>
      <c r="G1339" s="23"/>
      <c r="H1339" s="14">
        <f>IF(F1339="","",F1339-N(G1339))</f>
      </c>
      <c r="I1339" s="24">
        <f>IF(A1339="","",IF(YEAR(A1339)&lt;&gt;Setup!$C$5,"",MONTH(A1339)))</f>
      </c>
    </row>
    <row r="1340" spans="1:9" x14ac:dyDescent="0.25">
      <c r="A1340" s="22"/>
      <c r="F1340" s="23"/>
      <c r="G1340" s="23"/>
      <c r="H1340" s="14">
        <f>IF(F1340="","",F1340-N(G1340))</f>
      </c>
      <c r="I1340" s="24">
        <f>IF(A1340="","",IF(YEAR(A1340)&lt;&gt;Setup!$C$5,"",MONTH(A1340)))</f>
      </c>
    </row>
    <row r="1341" spans="1:9" x14ac:dyDescent="0.25">
      <c r="A1341" s="22"/>
      <c r="F1341" s="23"/>
      <c r="G1341" s="23"/>
      <c r="H1341" s="14">
        <f>IF(F1341="","",F1341-N(G1341))</f>
      </c>
      <c r="I1341" s="24">
        <f>IF(A1341="","",IF(YEAR(A1341)&lt;&gt;Setup!$C$5,"",MONTH(A1341)))</f>
      </c>
    </row>
    <row r="1342" spans="1:9" x14ac:dyDescent="0.25">
      <c r="A1342" s="22"/>
      <c r="F1342" s="23"/>
      <c r="G1342" s="23"/>
      <c r="H1342" s="14">
        <f>IF(F1342="","",F1342-N(G1342))</f>
      </c>
      <c r="I1342" s="24">
        <f>IF(A1342="","",IF(YEAR(A1342)&lt;&gt;Setup!$C$5,"",MONTH(A1342)))</f>
      </c>
    </row>
    <row r="1343" spans="1:9" x14ac:dyDescent="0.25">
      <c r="A1343" s="22"/>
      <c r="F1343" s="23"/>
      <c r="G1343" s="23"/>
      <c r="H1343" s="14">
        <f>IF(F1343="","",F1343-N(G1343))</f>
      </c>
      <c r="I1343" s="24">
        <f>IF(A1343="","",IF(YEAR(A1343)&lt;&gt;Setup!$C$5,"",MONTH(A1343)))</f>
      </c>
    </row>
    <row r="1344" spans="1:9" x14ac:dyDescent="0.25">
      <c r="A1344" s="22"/>
      <c r="F1344" s="23"/>
      <c r="G1344" s="23"/>
      <c r="H1344" s="14">
        <f>IF(F1344="","",F1344-N(G1344))</f>
      </c>
      <c r="I1344" s="24">
        <f>IF(A1344="","",IF(YEAR(A1344)&lt;&gt;Setup!$C$5,"",MONTH(A1344)))</f>
      </c>
    </row>
    <row r="1345" spans="1:9" x14ac:dyDescent="0.25">
      <c r="A1345" s="22"/>
      <c r="F1345" s="23"/>
      <c r="G1345" s="23"/>
      <c r="H1345" s="14">
        <f>IF(F1345="","",F1345-N(G1345))</f>
      </c>
      <c r="I1345" s="24">
        <f>IF(A1345="","",IF(YEAR(A1345)&lt;&gt;Setup!$C$5,"",MONTH(A1345)))</f>
      </c>
    </row>
    <row r="1346" spans="1:9" x14ac:dyDescent="0.25">
      <c r="A1346" s="22"/>
      <c r="F1346" s="23"/>
      <c r="G1346" s="23"/>
      <c r="H1346" s="14">
        <f>IF(F1346="","",F1346-N(G1346))</f>
      </c>
      <c r="I1346" s="24">
        <f>IF(A1346="","",IF(YEAR(A1346)&lt;&gt;Setup!$C$5,"",MONTH(A1346)))</f>
      </c>
    </row>
    <row r="1347" spans="1:9" x14ac:dyDescent="0.25">
      <c r="A1347" s="22"/>
      <c r="F1347" s="23"/>
      <c r="G1347" s="23"/>
      <c r="H1347" s="14">
        <f>IF(F1347="","",F1347-N(G1347))</f>
      </c>
      <c r="I1347" s="24">
        <f>IF(A1347="","",IF(YEAR(A1347)&lt;&gt;Setup!$C$5,"",MONTH(A1347)))</f>
      </c>
    </row>
    <row r="1348" spans="1:9" x14ac:dyDescent="0.25">
      <c r="A1348" s="22"/>
      <c r="F1348" s="23"/>
      <c r="G1348" s="23"/>
      <c r="H1348" s="14">
        <f>IF(F1348="","",F1348-N(G1348))</f>
      </c>
      <c r="I1348" s="24">
        <f>IF(A1348="","",IF(YEAR(A1348)&lt;&gt;Setup!$C$5,"",MONTH(A1348)))</f>
      </c>
    </row>
    <row r="1349" spans="1:9" x14ac:dyDescent="0.25">
      <c r="A1349" s="22"/>
      <c r="F1349" s="23"/>
      <c r="G1349" s="23"/>
      <c r="H1349" s="14">
        <f>IF(F1349="","",F1349-N(G1349))</f>
      </c>
      <c r="I1349" s="24">
        <f>IF(A1349="","",IF(YEAR(A1349)&lt;&gt;Setup!$C$5,"",MONTH(A1349)))</f>
      </c>
    </row>
    <row r="1350" spans="1:9" x14ac:dyDescent="0.25">
      <c r="A1350" s="22"/>
      <c r="F1350" s="23"/>
      <c r="G1350" s="23"/>
      <c r="H1350" s="14">
        <f>IF(F1350="","",F1350-N(G1350))</f>
      </c>
      <c r="I1350" s="24">
        <f>IF(A1350="","",IF(YEAR(A1350)&lt;&gt;Setup!$C$5,"",MONTH(A1350)))</f>
      </c>
    </row>
    <row r="1351" spans="1:9" x14ac:dyDescent="0.25">
      <c r="A1351" s="22"/>
      <c r="F1351" s="23"/>
      <c r="G1351" s="23"/>
      <c r="H1351" s="14">
        <f>IF(F1351="","",F1351-N(G1351))</f>
      </c>
      <c r="I1351" s="24">
        <f>IF(A1351="","",IF(YEAR(A1351)&lt;&gt;Setup!$C$5,"",MONTH(A1351)))</f>
      </c>
    </row>
    <row r="1352" spans="1:9" x14ac:dyDescent="0.25">
      <c r="A1352" s="22"/>
      <c r="F1352" s="23"/>
      <c r="G1352" s="23"/>
      <c r="H1352" s="14">
        <f>IF(F1352="","",F1352-N(G1352))</f>
      </c>
      <c r="I1352" s="24">
        <f>IF(A1352="","",IF(YEAR(A1352)&lt;&gt;Setup!$C$5,"",MONTH(A1352)))</f>
      </c>
    </row>
    <row r="1353" spans="1:9" x14ac:dyDescent="0.25">
      <c r="A1353" s="22"/>
      <c r="F1353" s="23"/>
      <c r="G1353" s="23"/>
      <c r="H1353" s="14">
        <f>IF(F1353="","",F1353-N(G1353))</f>
      </c>
      <c r="I1353" s="24">
        <f>IF(A1353="","",IF(YEAR(A1353)&lt;&gt;Setup!$C$5,"",MONTH(A1353)))</f>
      </c>
    </row>
    <row r="1354" spans="1:9" x14ac:dyDescent="0.25">
      <c r="A1354" s="22"/>
      <c r="F1354" s="23"/>
      <c r="G1354" s="23"/>
      <c r="H1354" s="14">
        <f>IF(F1354="","",F1354-N(G1354))</f>
      </c>
      <c r="I1354" s="24">
        <f>IF(A1354="","",IF(YEAR(A1354)&lt;&gt;Setup!$C$5,"",MONTH(A1354)))</f>
      </c>
    </row>
    <row r="1355" spans="1:9" x14ac:dyDescent="0.25">
      <c r="A1355" s="22"/>
      <c r="F1355" s="23"/>
      <c r="G1355" s="23"/>
      <c r="H1355" s="14">
        <f>IF(F1355="","",F1355-N(G1355))</f>
      </c>
      <c r="I1355" s="24">
        <f>IF(A1355="","",IF(YEAR(A1355)&lt;&gt;Setup!$C$5,"",MONTH(A1355)))</f>
      </c>
    </row>
    <row r="1356" spans="1:9" x14ac:dyDescent="0.25">
      <c r="A1356" s="22"/>
      <c r="F1356" s="23"/>
      <c r="G1356" s="23"/>
      <c r="H1356" s="14">
        <f>IF(F1356="","",F1356-N(G1356))</f>
      </c>
      <c r="I1356" s="24">
        <f>IF(A1356="","",IF(YEAR(A1356)&lt;&gt;Setup!$C$5,"",MONTH(A1356)))</f>
      </c>
    </row>
    <row r="1357" spans="1:9" x14ac:dyDescent="0.25">
      <c r="A1357" s="22"/>
      <c r="F1357" s="23"/>
      <c r="G1357" s="23"/>
      <c r="H1357" s="14">
        <f>IF(F1357="","",F1357-N(G1357))</f>
      </c>
      <c r="I1357" s="24">
        <f>IF(A1357="","",IF(YEAR(A1357)&lt;&gt;Setup!$C$5,"",MONTH(A1357)))</f>
      </c>
    </row>
    <row r="1358" spans="1:9" x14ac:dyDescent="0.25">
      <c r="A1358" s="22"/>
      <c r="F1358" s="23"/>
      <c r="G1358" s="23"/>
      <c r="H1358" s="14">
        <f>IF(F1358="","",F1358-N(G1358))</f>
      </c>
      <c r="I1358" s="24">
        <f>IF(A1358="","",IF(YEAR(A1358)&lt;&gt;Setup!$C$5,"",MONTH(A1358)))</f>
      </c>
    </row>
    <row r="1359" spans="1:9" x14ac:dyDescent="0.25">
      <c r="A1359" s="22"/>
      <c r="F1359" s="23"/>
      <c r="G1359" s="23"/>
      <c r="H1359" s="14">
        <f>IF(F1359="","",F1359-N(G1359))</f>
      </c>
      <c r="I1359" s="24">
        <f>IF(A1359="","",IF(YEAR(A1359)&lt;&gt;Setup!$C$5,"",MONTH(A1359)))</f>
      </c>
    </row>
    <row r="1360" spans="1:9" x14ac:dyDescent="0.25">
      <c r="A1360" s="22"/>
      <c r="F1360" s="23"/>
      <c r="G1360" s="23"/>
      <c r="H1360" s="14">
        <f>IF(F1360="","",F1360-N(G1360))</f>
      </c>
      <c r="I1360" s="24">
        <f>IF(A1360="","",IF(YEAR(A1360)&lt;&gt;Setup!$C$5,"",MONTH(A1360)))</f>
      </c>
    </row>
    <row r="1361" spans="1:9" x14ac:dyDescent="0.25">
      <c r="A1361" s="22"/>
      <c r="F1361" s="23"/>
      <c r="G1361" s="23"/>
      <c r="H1361" s="14">
        <f>IF(F1361="","",F1361-N(G1361))</f>
      </c>
      <c r="I1361" s="24">
        <f>IF(A1361="","",IF(YEAR(A1361)&lt;&gt;Setup!$C$5,"",MONTH(A1361)))</f>
      </c>
    </row>
    <row r="1362" spans="1:9" x14ac:dyDescent="0.25">
      <c r="A1362" s="22"/>
      <c r="F1362" s="23"/>
      <c r="G1362" s="23"/>
      <c r="H1362" s="14">
        <f>IF(F1362="","",F1362-N(G1362))</f>
      </c>
      <c r="I1362" s="24">
        <f>IF(A1362="","",IF(YEAR(A1362)&lt;&gt;Setup!$C$5,"",MONTH(A1362)))</f>
      </c>
    </row>
    <row r="1363" spans="1:9" x14ac:dyDescent="0.25">
      <c r="A1363" s="22"/>
      <c r="F1363" s="23"/>
      <c r="G1363" s="23"/>
      <c r="H1363" s="14">
        <f>IF(F1363="","",F1363-N(G1363))</f>
      </c>
      <c r="I1363" s="24">
        <f>IF(A1363="","",IF(YEAR(A1363)&lt;&gt;Setup!$C$5,"",MONTH(A1363)))</f>
      </c>
    </row>
    <row r="1364" spans="1:9" x14ac:dyDescent="0.25">
      <c r="A1364" s="22"/>
      <c r="F1364" s="23"/>
      <c r="G1364" s="23"/>
      <c r="H1364" s="14">
        <f>IF(F1364="","",F1364-N(G1364))</f>
      </c>
      <c r="I1364" s="24">
        <f>IF(A1364="","",IF(YEAR(A1364)&lt;&gt;Setup!$C$5,"",MONTH(A1364)))</f>
      </c>
    </row>
    <row r="1365" spans="1:9" x14ac:dyDescent="0.25">
      <c r="A1365" s="22"/>
      <c r="F1365" s="23"/>
      <c r="G1365" s="23"/>
      <c r="H1365" s="14">
        <f>IF(F1365="","",F1365-N(G1365))</f>
      </c>
      <c r="I1365" s="24">
        <f>IF(A1365="","",IF(YEAR(A1365)&lt;&gt;Setup!$C$5,"",MONTH(A1365)))</f>
      </c>
    </row>
    <row r="1366" spans="1:9" x14ac:dyDescent="0.25">
      <c r="A1366" s="22"/>
      <c r="F1366" s="23"/>
      <c r="G1366" s="23"/>
      <c r="H1366" s="14">
        <f>IF(F1366="","",F1366-N(G1366))</f>
      </c>
      <c r="I1366" s="24">
        <f>IF(A1366="","",IF(YEAR(A1366)&lt;&gt;Setup!$C$5,"",MONTH(A1366)))</f>
      </c>
    </row>
    <row r="1367" spans="1:9" x14ac:dyDescent="0.25">
      <c r="A1367" s="22"/>
      <c r="F1367" s="23"/>
      <c r="G1367" s="23"/>
      <c r="H1367" s="14">
        <f>IF(F1367="","",F1367-N(G1367))</f>
      </c>
      <c r="I1367" s="24">
        <f>IF(A1367="","",IF(YEAR(A1367)&lt;&gt;Setup!$C$5,"",MONTH(A1367)))</f>
      </c>
    </row>
    <row r="1368" spans="1:9" x14ac:dyDescent="0.25">
      <c r="A1368" s="22"/>
      <c r="F1368" s="23"/>
      <c r="G1368" s="23"/>
      <c r="H1368" s="14">
        <f>IF(F1368="","",F1368-N(G1368))</f>
      </c>
      <c r="I1368" s="24">
        <f>IF(A1368="","",IF(YEAR(A1368)&lt;&gt;Setup!$C$5,"",MONTH(A1368)))</f>
      </c>
    </row>
    <row r="1369" spans="1:9" x14ac:dyDescent="0.25">
      <c r="A1369" s="22"/>
      <c r="F1369" s="23"/>
      <c r="G1369" s="23"/>
      <c r="H1369" s="14">
        <f>IF(F1369="","",F1369-N(G1369))</f>
      </c>
      <c r="I1369" s="24">
        <f>IF(A1369="","",IF(YEAR(A1369)&lt;&gt;Setup!$C$5,"",MONTH(A1369)))</f>
      </c>
    </row>
    <row r="1370" spans="1:9" x14ac:dyDescent="0.25">
      <c r="A1370" s="22"/>
      <c r="F1370" s="23"/>
      <c r="G1370" s="23"/>
      <c r="H1370" s="14">
        <f>IF(F1370="","",F1370-N(G1370))</f>
      </c>
      <c r="I1370" s="24">
        <f>IF(A1370="","",IF(YEAR(A1370)&lt;&gt;Setup!$C$5,"",MONTH(A1370)))</f>
      </c>
    </row>
    <row r="1371" spans="1:9" x14ac:dyDescent="0.25">
      <c r="A1371" s="22"/>
      <c r="F1371" s="23"/>
      <c r="G1371" s="23"/>
      <c r="H1371" s="14">
        <f>IF(F1371="","",F1371-N(G1371))</f>
      </c>
      <c r="I1371" s="24">
        <f>IF(A1371="","",IF(YEAR(A1371)&lt;&gt;Setup!$C$5,"",MONTH(A1371)))</f>
      </c>
    </row>
    <row r="1372" spans="1:9" x14ac:dyDescent="0.25">
      <c r="A1372" s="22"/>
      <c r="F1372" s="23"/>
      <c r="G1372" s="23"/>
      <c r="H1372" s="14">
        <f>IF(F1372="","",F1372-N(G1372))</f>
      </c>
      <c r="I1372" s="24">
        <f>IF(A1372="","",IF(YEAR(A1372)&lt;&gt;Setup!$C$5,"",MONTH(A1372)))</f>
      </c>
    </row>
    <row r="1373" spans="1:9" x14ac:dyDescent="0.25">
      <c r="A1373" s="22"/>
      <c r="F1373" s="23"/>
      <c r="G1373" s="23"/>
      <c r="H1373" s="14">
        <f>IF(F1373="","",F1373-N(G1373))</f>
      </c>
      <c r="I1373" s="24">
        <f>IF(A1373="","",IF(YEAR(A1373)&lt;&gt;Setup!$C$5,"",MONTH(A1373)))</f>
      </c>
    </row>
    <row r="1374" spans="1:9" x14ac:dyDescent="0.25">
      <c r="A1374" s="22"/>
      <c r="F1374" s="23"/>
      <c r="G1374" s="23"/>
      <c r="H1374" s="14">
        <f>IF(F1374="","",F1374-N(G1374))</f>
      </c>
      <c r="I1374" s="24">
        <f>IF(A1374="","",IF(YEAR(A1374)&lt;&gt;Setup!$C$5,"",MONTH(A1374)))</f>
      </c>
    </row>
    <row r="1375" spans="1:9" x14ac:dyDescent="0.25">
      <c r="A1375" s="22"/>
      <c r="F1375" s="23"/>
      <c r="G1375" s="23"/>
      <c r="H1375" s="14">
        <f>IF(F1375="","",F1375-N(G1375))</f>
      </c>
      <c r="I1375" s="24">
        <f>IF(A1375="","",IF(YEAR(A1375)&lt;&gt;Setup!$C$5,"",MONTH(A1375)))</f>
      </c>
    </row>
    <row r="1376" spans="1:9" x14ac:dyDescent="0.25">
      <c r="A1376" s="22"/>
      <c r="F1376" s="23"/>
      <c r="G1376" s="23"/>
      <c r="H1376" s="14">
        <f>IF(F1376="","",F1376-N(G1376))</f>
      </c>
      <c r="I1376" s="24">
        <f>IF(A1376="","",IF(YEAR(A1376)&lt;&gt;Setup!$C$5,"",MONTH(A1376)))</f>
      </c>
    </row>
    <row r="1377" spans="1:9" x14ac:dyDescent="0.25">
      <c r="A1377" s="22"/>
      <c r="F1377" s="23"/>
      <c r="G1377" s="23"/>
      <c r="H1377" s="14">
        <f>IF(F1377="","",F1377-N(G1377))</f>
      </c>
      <c r="I1377" s="24">
        <f>IF(A1377="","",IF(YEAR(A1377)&lt;&gt;Setup!$C$5,"",MONTH(A1377)))</f>
      </c>
    </row>
    <row r="1378" spans="1:9" x14ac:dyDescent="0.25">
      <c r="A1378" s="22"/>
      <c r="F1378" s="23"/>
      <c r="G1378" s="23"/>
      <c r="H1378" s="14">
        <f>IF(F1378="","",F1378-N(G1378))</f>
      </c>
      <c r="I1378" s="24">
        <f>IF(A1378="","",IF(YEAR(A1378)&lt;&gt;Setup!$C$5,"",MONTH(A1378)))</f>
      </c>
    </row>
    <row r="1379" spans="1:9" x14ac:dyDescent="0.25">
      <c r="A1379" s="22"/>
      <c r="F1379" s="23"/>
      <c r="G1379" s="23"/>
      <c r="H1379" s="14">
        <f>IF(F1379="","",F1379-N(G1379))</f>
      </c>
      <c r="I1379" s="24">
        <f>IF(A1379="","",IF(YEAR(A1379)&lt;&gt;Setup!$C$5,"",MONTH(A1379)))</f>
      </c>
    </row>
    <row r="1380" spans="1:9" x14ac:dyDescent="0.25">
      <c r="A1380" s="22"/>
      <c r="F1380" s="23"/>
      <c r="G1380" s="23"/>
      <c r="H1380" s="14">
        <f>IF(F1380="","",F1380-N(G1380))</f>
      </c>
      <c r="I1380" s="24">
        <f>IF(A1380="","",IF(YEAR(A1380)&lt;&gt;Setup!$C$5,"",MONTH(A1380)))</f>
      </c>
    </row>
    <row r="1381" spans="1:9" x14ac:dyDescent="0.25">
      <c r="A1381" s="22"/>
      <c r="F1381" s="23"/>
      <c r="G1381" s="23"/>
      <c r="H1381" s="14">
        <f>IF(F1381="","",F1381-N(G1381))</f>
      </c>
      <c r="I1381" s="24">
        <f>IF(A1381="","",IF(YEAR(A1381)&lt;&gt;Setup!$C$5,"",MONTH(A1381)))</f>
      </c>
    </row>
    <row r="1382" spans="1:9" x14ac:dyDescent="0.25">
      <c r="A1382" s="22"/>
      <c r="F1382" s="23"/>
      <c r="G1382" s="23"/>
      <c r="H1382" s="14">
        <f>IF(F1382="","",F1382-N(G1382))</f>
      </c>
      <c r="I1382" s="24">
        <f>IF(A1382="","",IF(YEAR(A1382)&lt;&gt;Setup!$C$5,"",MONTH(A1382)))</f>
      </c>
    </row>
    <row r="1383" spans="1:9" x14ac:dyDescent="0.25">
      <c r="A1383" s="22"/>
      <c r="F1383" s="23"/>
      <c r="G1383" s="23"/>
      <c r="H1383" s="14">
        <f>IF(F1383="","",F1383-N(G1383))</f>
      </c>
      <c r="I1383" s="24">
        <f>IF(A1383="","",IF(YEAR(A1383)&lt;&gt;Setup!$C$5,"",MONTH(A1383)))</f>
      </c>
    </row>
    <row r="1384" spans="1:9" x14ac:dyDescent="0.25">
      <c r="A1384" s="22"/>
      <c r="F1384" s="23"/>
      <c r="G1384" s="23"/>
      <c r="H1384" s="14">
        <f>IF(F1384="","",F1384-N(G1384))</f>
      </c>
      <c r="I1384" s="24">
        <f>IF(A1384="","",IF(YEAR(A1384)&lt;&gt;Setup!$C$5,"",MONTH(A1384)))</f>
      </c>
    </row>
    <row r="1385" spans="1:9" x14ac:dyDescent="0.25">
      <c r="A1385" s="22"/>
      <c r="F1385" s="23"/>
      <c r="G1385" s="23"/>
      <c r="H1385" s="14">
        <f>IF(F1385="","",F1385-N(G1385))</f>
      </c>
      <c r="I1385" s="24">
        <f>IF(A1385="","",IF(YEAR(A1385)&lt;&gt;Setup!$C$5,"",MONTH(A1385)))</f>
      </c>
    </row>
    <row r="1386" spans="1:9" x14ac:dyDescent="0.25">
      <c r="A1386" s="22"/>
      <c r="F1386" s="23"/>
      <c r="G1386" s="23"/>
      <c r="H1386" s="14">
        <f>IF(F1386="","",F1386-N(G1386))</f>
      </c>
      <c r="I1386" s="24">
        <f>IF(A1386="","",IF(YEAR(A1386)&lt;&gt;Setup!$C$5,"",MONTH(A1386)))</f>
      </c>
    </row>
    <row r="1387" spans="1:9" x14ac:dyDescent="0.25">
      <c r="A1387" s="22"/>
      <c r="F1387" s="23"/>
      <c r="G1387" s="23"/>
      <c r="H1387" s="14">
        <f>IF(F1387="","",F1387-N(G1387))</f>
      </c>
      <c r="I1387" s="24">
        <f>IF(A1387="","",IF(YEAR(A1387)&lt;&gt;Setup!$C$5,"",MONTH(A1387)))</f>
      </c>
    </row>
    <row r="1388" spans="1:9" x14ac:dyDescent="0.25">
      <c r="A1388" s="22"/>
      <c r="F1388" s="23"/>
      <c r="G1388" s="23"/>
      <c r="H1388" s="14">
        <f>IF(F1388="","",F1388-N(G1388))</f>
      </c>
      <c r="I1388" s="24">
        <f>IF(A1388="","",IF(YEAR(A1388)&lt;&gt;Setup!$C$5,"",MONTH(A1388)))</f>
      </c>
    </row>
    <row r="1389" spans="1:9" x14ac:dyDescent="0.25">
      <c r="A1389" s="22"/>
      <c r="F1389" s="23"/>
      <c r="G1389" s="23"/>
      <c r="H1389" s="14">
        <f>IF(F1389="","",F1389-N(G1389))</f>
      </c>
      <c r="I1389" s="24">
        <f>IF(A1389="","",IF(YEAR(A1389)&lt;&gt;Setup!$C$5,"",MONTH(A1389)))</f>
      </c>
    </row>
    <row r="1390" spans="1:9" x14ac:dyDescent="0.25">
      <c r="A1390" s="22"/>
      <c r="F1390" s="23"/>
      <c r="G1390" s="23"/>
      <c r="H1390" s="14">
        <f>IF(F1390="","",F1390-N(G1390))</f>
      </c>
      <c r="I1390" s="24">
        <f>IF(A1390="","",IF(YEAR(A1390)&lt;&gt;Setup!$C$5,"",MONTH(A1390)))</f>
      </c>
    </row>
    <row r="1391" spans="1:9" x14ac:dyDescent="0.25">
      <c r="A1391" s="22"/>
      <c r="F1391" s="23"/>
      <c r="G1391" s="23"/>
      <c r="H1391" s="14">
        <f>IF(F1391="","",F1391-N(G1391))</f>
      </c>
      <c r="I1391" s="24">
        <f>IF(A1391="","",IF(YEAR(A1391)&lt;&gt;Setup!$C$5,"",MONTH(A1391)))</f>
      </c>
    </row>
    <row r="1392" spans="1:9" x14ac:dyDescent="0.25">
      <c r="A1392" s="22"/>
      <c r="F1392" s="23"/>
      <c r="G1392" s="23"/>
      <c r="H1392" s="14">
        <f>IF(F1392="","",F1392-N(G1392))</f>
      </c>
      <c r="I1392" s="24">
        <f>IF(A1392="","",IF(YEAR(A1392)&lt;&gt;Setup!$C$5,"",MONTH(A1392)))</f>
      </c>
    </row>
    <row r="1393" spans="1:9" x14ac:dyDescent="0.25">
      <c r="A1393" s="22"/>
      <c r="F1393" s="23"/>
      <c r="G1393" s="23"/>
      <c r="H1393" s="14">
        <f>IF(F1393="","",F1393-N(G1393))</f>
      </c>
      <c r="I1393" s="24">
        <f>IF(A1393="","",IF(YEAR(A1393)&lt;&gt;Setup!$C$5,"",MONTH(A1393)))</f>
      </c>
    </row>
    <row r="1394" spans="1:9" x14ac:dyDescent="0.25">
      <c r="A1394" s="22"/>
      <c r="F1394" s="23"/>
      <c r="G1394" s="23"/>
      <c r="H1394" s="14">
        <f>IF(F1394="","",F1394-N(G1394))</f>
      </c>
      <c r="I1394" s="24">
        <f>IF(A1394="","",IF(YEAR(A1394)&lt;&gt;Setup!$C$5,"",MONTH(A1394)))</f>
      </c>
    </row>
    <row r="1395" spans="1:9" x14ac:dyDescent="0.25">
      <c r="A1395" s="22"/>
      <c r="F1395" s="23"/>
      <c r="G1395" s="23"/>
      <c r="H1395" s="14">
        <f>IF(F1395="","",F1395-N(G1395))</f>
      </c>
      <c r="I1395" s="24">
        <f>IF(A1395="","",IF(YEAR(A1395)&lt;&gt;Setup!$C$5,"",MONTH(A1395)))</f>
      </c>
    </row>
    <row r="1396" spans="1:9" x14ac:dyDescent="0.25">
      <c r="A1396" s="22"/>
      <c r="F1396" s="23"/>
      <c r="G1396" s="23"/>
      <c r="H1396" s="14">
        <f>IF(F1396="","",F1396-N(G1396))</f>
      </c>
      <c r="I1396" s="24">
        <f>IF(A1396="","",IF(YEAR(A1396)&lt;&gt;Setup!$C$5,"",MONTH(A1396)))</f>
      </c>
    </row>
    <row r="1397" spans="1:9" x14ac:dyDescent="0.25">
      <c r="A1397" s="22"/>
      <c r="F1397" s="23"/>
      <c r="G1397" s="23"/>
      <c r="H1397" s="14">
        <f>IF(F1397="","",F1397-N(G1397))</f>
      </c>
      <c r="I1397" s="24">
        <f>IF(A1397="","",IF(YEAR(A1397)&lt;&gt;Setup!$C$5,"",MONTH(A1397)))</f>
      </c>
    </row>
    <row r="1398" spans="1:9" x14ac:dyDescent="0.25">
      <c r="A1398" s="22"/>
      <c r="F1398" s="23"/>
      <c r="G1398" s="23"/>
      <c r="H1398" s="14">
        <f>IF(F1398="","",F1398-N(G1398))</f>
      </c>
      <c r="I1398" s="24">
        <f>IF(A1398="","",IF(YEAR(A1398)&lt;&gt;Setup!$C$5,"",MONTH(A1398)))</f>
      </c>
    </row>
    <row r="1399" spans="1:9" x14ac:dyDescent="0.25">
      <c r="A1399" s="22"/>
      <c r="F1399" s="23"/>
      <c r="G1399" s="23"/>
      <c r="H1399" s="14">
        <f>IF(F1399="","",F1399-N(G1399))</f>
      </c>
      <c r="I1399" s="24">
        <f>IF(A1399="","",IF(YEAR(A1399)&lt;&gt;Setup!$C$5,"",MONTH(A1399)))</f>
      </c>
    </row>
    <row r="1400" spans="1:9" x14ac:dyDescent="0.25">
      <c r="A1400" s="22"/>
      <c r="F1400" s="23"/>
      <c r="G1400" s="23"/>
      <c r="H1400" s="14">
        <f>IF(F1400="","",F1400-N(G1400))</f>
      </c>
      <c r="I1400" s="24">
        <f>IF(A1400="","",IF(YEAR(A1400)&lt;&gt;Setup!$C$5,"",MONTH(A1400)))</f>
      </c>
    </row>
    <row r="1401" spans="1:9" x14ac:dyDescent="0.25">
      <c r="A1401" s="22"/>
      <c r="F1401" s="23"/>
      <c r="G1401" s="23"/>
      <c r="H1401" s="14">
        <f>IF(F1401="","",F1401-N(G1401))</f>
      </c>
      <c r="I1401" s="24">
        <f>IF(A1401="","",IF(YEAR(A1401)&lt;&gt;Setup!$C$5,"",MONTH(A1401)))</f>
      </c>
    </row>
    <row r="1402" spans="1:9" x14ac:dyDescent="0.25">
      <c r="A1402" s="22"/>
      <c r="F1402" s="23"/>
      <c r="G1402" s="23"/>
      <c r="H1402" s="14">
        <f>IF(F1402="","",F1402-N(G1402))</f>
      </c>
      <c r="I1402" s="24">
        <f>IF(A1402="","",IF(YEAR(A1402)&lt;&gt;Setup!$C$5,"",MONTH(A1402)))</f>
      </c>
    </row>
    <row r="1403" spans="1:9" x14ac:dyDescent="0.25">
      <c r="A1403" s="22"/>
      <c r="F1403" s="23"/>
      <c r="G1403" s="23"/>
      <c r="H1403" s="14">
        <f>IF(F1403="","",F1403-N(G1403))</f>
      </c>
      <c r="I1403" s="24">
        <f>IF(A1403="","",IF(YEAR(A1403)&lt;&gt;Setup!$C$5,"",MONTH(A1403)))</f>
      </c>
    </row>
    <row r="1404" spans="1:9" x14ac:dyDescent="0.25">
      <c r="A1404" s="22"/>
      <c r="F1404" s="23"/>
      <c r="G1404" s="23"/>
      <c r="H1404" s="14">
        <f>IF(F1404="","",F1404-N(G1404))</f>
      </c>
      <c r="I1404" s="24">
        <f>IF(A1404="","",IF(YEAR(A1404)&lt;&gt;Setup!$C$5,"",MONTH(A1404)))</f>
      </c>
    </row>
    <row r="1405" spans="1:9" x14ac:dyDescent="0.25">
      <c r="A1405" s="22"/>
      <c r="F1405" s="23"/>
      <c r="G1405" s="23"/>
      <c r="H1405" s="14">
        <f>IF(F1405="","",F1405-N(G1405))</f>
      </c>
      <c r="I1405" s="24">
        <f>IF(A1405="","",IF(YEAR(A1405)&lt;&gt;Setup!$C$5,"",MONTH(A1405)))</f>
      </c>
    </row>
    <row r="1406" spans="1:9" x14ac:dyDescent="0.25">
      <c r="A1406" s="22"/>
      <c r="F1406" s="23"/>
      <c r="G1406" s="23"/>
      <c r="H1406" s="14">
        <f>IF(F1406="","",F1406-N(G1406))</f>
      </c>
      <c r="I1406" s="24">
        <f>IF(A1406="","",IF(YEAR(A1406)&lt;&gt;Setup!$C$5,"",MONTH(A1406)))</f>
      </c>
    </row>
    <row r="1407" spans="1:9" x14ac:dyDescent="0.25">
      <c r="A1407" s="22"/>
      <c r="F1407" s="23"/>
      <c r="G1407" s="23"/>
      <c r="H1407" s="14">
        <f>IF(F1407="","",F1407-N(G1407))</f>
      </c>
      <c r="I1407" s="24">
        <f>IF(A1407="","",IF(YEAR(A1407)&lt;&gt;Setup!$C$5,"",MONTH(A1407)))</f>
      </c>
    </row>
    <row r="1408" spans="1:9" x14ac:dyDescent="0.25">
      <c r="A1408" s="22"/>
      <c r="F1408" s="23"/>
      <c r="G1408" s="23"/>
      <c r="H1408" s="14">
        <f>IF(F1408="","",F1408-N(G1408))</f>
      </c>
      <c r="I1408" s="24">
        <f>IF(A1408="","",IF(YEAR(A1408)&lt;&gt;Setup!$C$5,"",MONTH(A1408)))</f>
      </c>
    </row>
    <row r="1409" spans="1:9" x14ac:dyDescent="0.25">
      <c r="A1409" s="22"/>
      <c r="F1409" s="23"/>
      <c r="G1409" s="23"/>
      <c r="H1409" s="14">
        <f>IF(F1409="","",F1409-N(G1409))</f>
      </c>
      <c r="I1409" s="24">
        <f>IF(A1409="","",IF(YEAR(A1409)&lt;&gt;Setup!$C$5,"",MONTH(A1409)))</f>
      </c>
    </row>
    <row r="1410" spans="1:9" x14ac:dyDescent="0.25">
      <c r="A1410" s="22"/>
      <c r="F1410" s="23"/>
      <c r="G1410" s="23"/>
      <c r="H1410" s="14">
        <f>IF(F1410="","",F1410-N(G1410))</f>
      </c>
      <c r="I1410" s="24">
        <f>IF(A1410="","",IF(YEAR(A1410)&lt;&gt;Setup!$C$5,"",MONTH(A1410)))</f>
      </c>
    </row>
    <row r="1411" spans="1:9" x14ac:dyDescent="0.25">
      <c r="A1411" s="22"/>
      <c r="F1411" s="23"/>
      <c r="G1411" s="23"/>
      <c r="H1411" s="14">
        <f>IF(F1411="","",F1411-N(G1411))</f>
      </c>
      <c r="I1411" s="24">
        <f>IF(A1411="","",IF(YEAR(A1411)&lt;&gt;Setup!$C$5,"",MONTH(A1411)))</f>
      </c>
    </row>
    <row r="1412" spans="1:9" x14ac:dyDescent="0.25">
      <c r="A1412" s="22"/>
      <c r="F1412" s="23"/>
      <c r="G1412" s="23"/>
      <c r="H1412" s="14">
        <f>IF(F1412="","",F1412-N(G1412))</f>
      </c>
      <c r="I1412" s="24">
        <f>IF(A1412="","",IF(YEAR(A1412)&lt;&gt;Setup!$C$5,"",MONTH(A1412)))</f>
      </c>
    </row>
    <row r="1413" spans="1:9" x14ac:dyDescent="0.25">
      <c r="A1413" s="22"/>
      <c r="F1413" s="23"/>
      <c r="G1413" s="23"/>
      <c r="H1413" s="14">
        <f>IF(F1413="","",F1413-N(G1413))</f>
      </c>
      <c r="I1413" s="24">
        <f>IF(A1413="","",IF(YEAR(A1413)&lt;&gt;Setup!$C$5,"",MONTH(A1413)))</f>
      </c>
    </row>
    <row r="1414" spans="1:9" x14ac:dyDescent="0.25">
      <c r="A1414" s="22"/>
      <c r="F1414" s="23"/>
      <c r="G1414" s="23"/>
      <c r="H1414" s="14">
        <f>IF(F1414="","",F1414-N(G1414))</f>
      </c>
      <c r="I1414" s="24">
        <f>IF(A1414="","",IF(YEAR(A1414)&lt;&gt;Setup!$C$5,"",MONTH(A1414)))</f>
      </c>
    </row>
    <row r="1415" spans="1:9" x14ac:dyDescent="0.25">
      <c r="A1415" s="22"/>
      <c r="F1415" s="23"/>
      <c r="G1415" s="23"/>
      <c r="H1415" s="14">
        <f>IF(F1415="","",F1415-N(G1415))</f>
      </c>
      <c r="I1415" s="24">
        <f>IF(A1415="","",IF(YEAR(A1415)&lt;&gt;Setup!$C$5,"",MONTH(A1415)))</f>
      </c>
    </row>
    <row r="1416" spans="1:9" x14ac:dyDescent="0.25">
      <c r="A1416" s="22"/>
      <c r="F1416" s="23"/>
      <c r="G1416" s="23"/>
      <c r="H1416" s="14">
        <f>IF(F1416="","",F1416-N(G1416))</f>
      </c>
      <c r="I1416" s="24">
        <f>IF(A1416="","",IF(YEAR(A1416)&lt;&gt;Setup!$C$5,"",MONTH(A1416)))</f>
      </c>
    </row>
    <row r="1417" spans="1:9" x14ac:dyDescent="0.25">
      <c r="A1417" s="22"/>
      <c r="F1417" s="23"/>
      <c r="G1417" s="23"/>
      <c r="H1417" s="14">
        <f>IF(F1417="","",F1417-N(G1417))</f>
      </c>
      <c r="I1417" s="24">
        <f>IF(A1417="","",IF(YEAR(A1417)&lt;&gt;Setup!$C$5,"",MONTH(A1417)))</f>
      </c>
    </row>
    <row r="1418" spans="1:9" x14ac:dyDescent="0.25">
      <c r="A1418" s="22"/>
      <c r="F1418" s="23"/>
      <c r="G1418" s="23"/>
      <c r="H1418" s="14">
        <f>IF(F1418="","",F1418-N(G1418))</f>
      </c>
      <c r="I1418" s="24">
        <f>IF(A1418="","",IF(YEAR(A1418)&lt;&gt;Setup!$C$5,"",MONTH(A1418)))</f>
      </c>
    </row>
    <row r="1419" spans="1:9" x14ac:dyDescent="0.25">
      <c r="A1419" s="22"/>
      <c r="F1419" s="23"/>
      <c r="G1419" s="23"/>
      <c r="H1419" s="14">
        <f>IF(F1419="","",F1419-N(G1419))</f>
      </c>
      <c r="I1419" s="24">
        <f>IF(A1419="","",IF(YEAR(A1419)&lt;&gt;Setup!$C$5,"",MONTH(A1419)))</f>
      </c>
    </row>
    <row r="1420" spans="1:9" x14ac:dyDescent="0.25">
      <c r="A1420" s="22"/>
      <c r="F1420" s="23"/>
      <c r="G1420" s="23"/>
      <c r="H1420" s="14">
        <f>IF(F1420="","",F1420-N(G1420))</f>
      </c>
      <c r="I1420" s="24">
        <f>IF(A1420="","",IF(YEAR(A1420)&lt;&gt;Setup!$C$5,"",MONTH(A1420)))</f>
      </c>
    </row>
    <row r="1421" spans="1:9" x14ac:dyDescent="0.25">
      <c r="A1421" s="22"/>
      <c r="F1421" s="23"/>
      <c r="G1421" s="23"/>
      <c r="H1421" s="14">
        <f>IF(F1421="","",F1421-N(G1421))</f>
      </c>
      <c r="I1421" s="24">
        <f>IF(A1421="","",IF(YEAR(A1421)&lt;&gt;Setup!$C$5,"",MONTH(A1421)))</f>
      </c>
    </row>
    <row r="1422" spans="1:9" x14ac:dyDescent="0.25">
      <c r="A1422" s="22"/>
      <c r="F1422" s="23"/>
      <c r="G1422" s="23"/>
      <c r="H1422" s="14">
        <f>IF(F1422="","",F1422-N(G1422))</f>
      </c>
      <c r="I1422" s="24">
        <f>IF(A1422="","",IF(YEAR(A1422)&lt;&gt;Setup!$C$5,"",MONTH(A1422)))</f>
      </c>
    </row>
    <row r="1423" spans="1:9" x14ac:dyDescent="0.25">
      <c r="A1423" s="22"/>
      <c r="F1423" s="23"/>
      <c r="G1423" s="23"/>
      <c r="H1423" s="14">
        <f>IF(F1423="","",F1423-N(G1423))</f>
      </c>
      <c r="I1423" s="24">
        <f>IF(A1423="","",IF(YEAR(A1423)&lt;&gt;Setup!$C$5,"",MONTH(A1423)))</f>
      </c>
    </row>
    <row r="1424" spans="1:9" x14ac:dyDescent="0.25">
      <c r="A1424" s="22"/>
      <c r="F1424" s="23"/>
      <c r="G1424" s="23"/>
      <c r="H1424" s="14">
        <f>IF(F1424="","",F1424-N(G1424))</f>
      </c>
      <c r="I1424" s="24">
        <f>IF(A1424="","",IF(YEAR(A1424)&lt;&gt;Setup!$C$5,"",MONTH(A1424)))</f>
      </c>
    </row>
    <row r="1425" spans="1:9" x14ac:dyDescent="0.25">
      <c r="A1425" s="22"/>
      <c r="F1425" s="23"/>
      <c r="G1425" s="23"/>
      <c r="H1425" s="14">
        <f>IF(F1425="","",F1425-N(G1425))</f>
      </c>
      <c r="I1425" s="24">
        <f>IF(A1425="","",IF(YEAR(A1425)&lt;&gt;Setup!$C$5,"",MONTH(A1425)))</f>
      </c>
    </row>
    <row r="1426" spans="1:9" x14ac:dyDescent="0.25">
      <c r="A1426" s="22"/>
      <c r="F1426" s="23"/>
      <c r="G1426" s="23"/>
      <c r="H1426" s="14">
        <f>IF(F1426="","",F1426-N(G1426))</f>
      </c>
      <c r="I1426" s="24">
        <f>IF(A1426="","",IF(YEAR(A1426)&lt;&gt;Setup!$C$5,"",MONTH(A1426)))</f>
      </c>
    </row>
    <row r="1427" spans="1:9" x14ac:dyDescent="0.25">
      <c r="A1427" s="22"/>
      <c r="F1427" s="23"/>
      <c r="G1427" s="23"/>
      <c r="H1427" s="14">
        <f>IF(F1427="","",F1427-N(G1427))</f>
      </c>
      <c r="I1427" s="24">
        <f>IF(A1427="","",IF(YEAR(A1427)&lt;&gt;Setup!$C$5,"",MONTH(A1427)))</f>
      </c>
    </row>
    <row r="1428" spans="1:9" x14ac:dyDescent="0.25">
      <c r="A1428" s="22"/>
      <c r="F1428" s="23"/>
      <c r="G1428" s="23"/>
      <c r="H1428" s="14">
        <f>IF(F1428="","",F1428-N(G1428))</f>
      </c>
      <c r="I1428" s="24">
        <f>IF(A1428="","",IF(YEAR(A1428)&lt;&gt;Setup!$C$5,"",MONTH(A1428)))</f>
      </c>
    </row>
    <row r="1429" spans="1:9" x14ac:dyDescent="0.25">
      <c r="A1429" s="22"/>
      <c r="F1429" s="23"/>
      <c r="G1429" s="23"/>
      <c r="H1429" s="14">
        <f>IF(F1429="","",F1429-N(G1429))</f>
      </c>
      <c r="I1429" s="24">
        <f>IF(A1429="","",IF(YEAR(A1429)&lt;&gt;Setup!$C$5,"",MONTH(A1429)))</f>
      </c>
    </row>
    <row r="1430" spans="1:9" x14ac:dyDescent="0.25">
      <c r="A1430" s="22"/>
      <c r="F1430" s="23"/>
      <c r="G1430" s="23"/>
      <c r="H1430" s="14">
        <f>IF(F1430="","",F1430-N(G1430))</f>
      </c>
      <c r="I1430" s="24">
        <f>IF(A1430="","",IF(YEAR(A1430)&lt;&gt;Setup!$C$5,"",MONTH(A1430)))</f>
      </c>
    </row>
    <row r="1431" spans="1:9" x14ac:dyDescent="0.25">
      <c r="A1431" s="22"/>
      <c r="F1431" s="23"/>
      <c r="G1431" s="23"/>
      <c r="H1431" s="14">
        <f>IF(F1431="","",F1431-N(G1431))</f>
      </c>
      <c r="I1431" s="24">
        <f>IF(A1431="","",IF(YEAR(A1431)&lt;&gt;Setup!$C$5,"",MONTH(A1431)))</f>
      </c>
    </row>
    <row r="1432" spans="1:9" x14ac:dyDescent="0.25">
      <c r="A1432" s="22"/>
      <c r="F1432" s="23"/>
      <c r="G1432" s="23"/>
      <c r="H1432" s="14">
        <f>IF(F1432="","",F1432-N(G1432))</f>
      </c>
      <c r="I1432" s="24">
        <f>IF(A1432="","",IF(YEAR(A1432)&lt;&gt;Setup!$C$5,"",MONTH(A1432)))</f>
      </c>
    </row>
    <row r="1433" spans="1:9" x14ac:dyDescent="0.25">
      <c r="A1433" s="22"/>
      <c r="F1433" s="23"/>
      <c r="G1433" s="23"/>
      <c r="H1433" s="14">
        <f>IF(F1433="","",F1433-N(G1433))</f>
      </c>
      <c r="I1433" s="24">
        <f>IF(A1433="","",IF(YEAR(A1433)&lt;&gt;Setup!$C$5,"",MONTH(A1433)))</f>
      </c>
    </row>
    <row r="1434" spans="1:9" x14ac:dyDescent="0.25">
      <c r="A1434" s="22"/>
      <c r="F1434" s="23"/>
      <c r="G1434" s="23"/>
      <c r="H1434" s="14">
        <f>IF(F1434="","",F1434-N(G1434))</f>
      </c>
      <c r="I1434" s="24">
        <f>IF(A1434="","",IF(YEAR(A1434)&lt;&gt;Setup!$C$5,"",MONTH(A1434)))</f>
      </c>
    </row>
    <row r="1435" spans="1:9" x14ac:dyDescent="0.25">
      <c r="A1435" s="22"/>
      <c r="F1435" s="23"/>
      <c r="G1435" s="23"/>
      <c r="H1435" s="14">
        <f>IF(F1435="","",F1435-N(G1435))</f>
      </c>
      <c r="I1435" s="24">
        <f>IF(A1435="","",IF(YEAR(A1435)&lt;&gt;Setup!$C$5,"",MONTH(A1435)))</f>
      </c>
    </row>
    <row r="1436" spans="1:9" x14ac:dyDescent="0.25">
      <c r="A1436" s="22"/>
      <c r="F1436" s="23"/>
      <c r="G1436" s="23"/>
      <c r="H1436" s="14">
        <f>IF(F1436="","",F1436-N(G1436))</f>
      </c>
      <c r="I1436" s="24">
        <f>IF(A1436="","",IF(YEAR(A1436)&lt;&gt;Setup!$C$5,"",MONTH(A1436)))</f>
      </c>
    </row>
    <row r="1437" spans="1:9" x14ac:dyDescent="0.25">
      <c r="A1437" s="22"/>
      <c r="F1437" s="23"/>
      <c r="G1437" s="23"/>
      <c r="H1437" s="14">
        <f>IF(F1437="","",F1437-N(G1437))</f>
      </c>
      <c r="I1437" s="24">
        <f>IF(A1437="","",IF(YEAR(A1437)&lt;&gt;Setup!$C$5,"",MONTH(A1437)))</f>
      </c>
    </row>
    <row r="1438" spans="1:9" x14ac:dyDescent="0.25">
      <c r="A1438" s="22"/>
      <c r="F1438" s="23"/>
      <c r="G1438" s="23"/>
      <c r="H1438" s="14">
        <f>IF(F1438="","",F1438-N(G1438))</f>
      </c>
      <c r="I1438" s="24">
        <f>IF(A1438="","",IF(YEAR(A1438)&lt;&gt;Setup!$C$5,"",MONTH(A1438)))</f>
      </c>
    </row>
    <row r="1439" spans="1:9" x14ac:dyDescent="0.25">
      <c r="A1439" s="22"/>
      <c r="F1439" s="23"/>
      <c r="G1439" s="23"/>
      <c r="H1439" s="14">
        <f>IF(F1439="","",F1439-N(G1439))</f>
      </c>
      <c r="I1439" s="24">
        <f>IF(A1439="","",IF(YEAR(A1439)&lt;&gt;Setup!$C$5,"",MONTH(A1439)))</f>
      </c>
    </row>
    <row r="1440" spans="1:9" x14ac:dyDescent="0.25">
      <c r="A1440" s="22"/>
      <c r="F1440" s="23"/>
      <c r="G1440" s="23"/>
      <c r="H1440" s="14">
        <f>IF(F1440="","",F1440-N(G1440))</f>
      </c>
      <c r="I1440" s="24">
        <f>IF(A1440="","",IF(YEAR(A1440)&lt;&gt;Setup!$C$5,"",MONTH(A1440)))</f>
      </c>
    </row>
    <row r="1441" spans="1:9" x14ac:dyDescent="0.25">
      <c r="A1441" s="22"/>
      <c r="F1441" s="23"/>
      <c r="G1441" s="23"/>
      <c r="H1441" s="14">
        <f>IF(F1441="","",F1441-N(G1441))</f>
      </c>
      <c r="I1441" s="24">
        <f>IF(A1441="","",IF(YEAR(A1441)&lt;&gt;Setup!$C$5,"",MONTH(A1441)))</f>
      </c>
    </row>
    <row r="1442" spans="1:9" x14ac:dyDescent="0.25">
      <c r="A1442" s="22"/>
      <c r="F1442" s="23"/>
      <c r="G1442" s="23"/>
      <c r="H1442" s="14">
        <f>IF(F1442="","",F1442-N(G1442))</f>
      </c>
      <c r="I1442" s="24">
        <f>IF(A1442="","",IF(YEAR(A1442)&lt;&gt;Setup!$C$5,"",MONTH(A1442)))</f>
      </c>
    </row>
    <row r="1443" spans="1:9" x14ac:dyDescent="0.25">
      <c r="A1443" s="22"/>
      <c r="F1443" s="23"/>
      <c r="G1443" s="23"/>
      <c r="H1443" s="14">
        <f>IF(F1443="","",F1443-N(G1443))</f>
      </c>
      <c r="I1443" s="24">
        <f>IF(A1443="","",IF(YEAR(A1443)&lt;&gt;Setup!$C$5,"",MONTH(A1443)))</f>
      </c>
    </row>
    <row r="1444" spans="1:9" x14ac:dyDescent="0.25">
      <c r="A1444" s="22"/>
      <c r="F1444" s="23"/>
      <c r="G1444" s="23"/>
      <c r="H1444" s="14">
        <f>IF(F1444="","",F1444-N(G1444))</f>
      </c>
      <c r="I1444" s="24">
        <f>IF(A1444="","",IF(YEAR(A1444)&lt;&gt;Setup!$C$5,"",MONTH(A1444)))</f>
      </c>
    </row>
    <row r="1445" spans="1:9" x14ac:dyDescent="0.25">
      <c r="A1445" s="22"/>
      <c r="F1445" s="23"/>
      <c r="G1445" s="23"/>
      <c r="H1445" s="14">
        <f>IF(F1445="","",F1445-N(G1445))</f>
      </c>
      <c r="I1445" s="24">
        <f>IF(A1445="","",IF(YEAR(A1445)&lt;&gt;Setup!$C$5,"",MONTH(A1445)))</f>
      </c>
    </row>
    <row r="1446" spans="1:9" x14ac:dyDescent="0.25">
      <c r="A1446" s="22"/>
      <c r="F1446" s="23"/>
      <c r="G1446" s="23"/>
      <c r="H1446" s="14">
        <f>IF(F1446="","",F1446-N(G1446))</f>
      </c>
      <c r="I1446" s="24">
        <f>IF(A1446="","",IF(YEAR(A1446)&lt;&gt;Setup!$C$5,"",MONTH(A1446)))</f>
      </c>
    </row>
    <row r="1447" spans="1:9" x14ac:dyDescent="0.25">
      <c r="A1447" s="22"/>
      <c r="F1447" s="23"/>
      <c r="G1447" s="23"/>
      <c r="H1447" s="14">
        <f>IF(F1447="","",F1447-N(G1447))</f>
      </c>
      <c r="I1447" s="24">
        <f>IF(A1447="","",IF(YEAR(A1447)&lt;&gt;Setup!$C$5,"",MONTH(A1447)))</f>
      </c>
    </row>
    <row r="1448" spans="1:9" x14ac:dyDescent="0.25">
      <c r="A1448" s="22"/>
      <c r="F1448" s="23"/>
      <c r="G1448" s="23"/>
      <c r="H1448" s="14">
        <f>IF(F1448="","",F1448-N(G1448))</f>
      </c>
      <c r="I1448" s="24">
        <f>IF(A1448="","",IF(YEAR(A1448)&lt;&gt;Setup!$C$5,"",MONTH(A1448)))</f>
      </c>
    </row>
    <row r="1449" spans="1:9" x14ac:dyDescent="0.25">
      <c r="A1449" s="22"/>
      <c r="F1449" s="23"/>
      <c r="G1449" s="23"/>
      <c r="H1449" s="14">
        <f>IF(F1449="","",F1449-N(G1449))</f>
      </c>
      <c r="I1449" s="24">
        <f>IF(A1449="","",IF(YEAR(A1449)&lt;&gt;Setup!$C$5,"",MONTH(A1449)))</f>
      </c>
    </row>
    <row r="1450" spans="1:9" x14ac:dyDescent="0.25">
      <c r="A1450" s="22"/>
      <c r="F1450" s="23"/>
      <c r="G1450" s="23"/>
      <c r="H1450" s="14">
        <f>IF(F1450="","",F1450-N(G1450))</f>
      </c>
      <c r="I1450" s="24">
        <f>IF(A1450="","",IF(YEAR(A1450)&lt;&gt;Setup!$C$5,"",MONTH(A1450)))</f>
      </c>
    </row>
    <row r="1451" spans="1:9" x14ac:dyDescent="0.25">
      <c r="A1451" s="22"/>
      <c r="F1451" s="23"/>
      <c r="G1451" s="23"/>
      <c r="H1451" s="14">
        <f>IF(F1451="","",F1451-N(G1451))</f>
      </c>
      <c r="I1451" s="24">
        <f>IF(A1451="","",IF(YEAR(A1451)&lt;&gt;Setup!$C$5,"",MONTH(A1451)))</f>
      </c>
    </row>
    <row r="1452" spans="1:9" x14ac:dyDescent="0.25">
      <c r="A1452" s="22"/>
      <c r="F1452" s="23"/>
      <c r="G1452" s="23"/>
      <c r="H1452" s="14">
        <f>IF(F1452="","",F1452-N(G1452))</f>
      </c>
      <c r="I1452" s="24">
        <f>IF(A1452="","",IF(YEAR(A1452)&lt;&gt;Setup!$C$5,"",MONTH(A1452)))</f>
      </c>
    </row>
    <row r="1453" spans="1:9" x14ac:dyDescent="0.25">
      <c r="A1453" s="22"/>
      <c r="F1453" s="23"/>
      <c r="G1453" s="23"/>
      <c r="H1453" s="14">
        <f>IF(F1453="","",F1453-N(G1453))</f>
      </c>
      <c r="I1453" s="24">
        <f>IF(A1453="","",IF(YEAR(A1453)&lt;&gt;Setup!$C$5,"",MONTH(A1453)))</f>
      </c>
    </row>
    <row r="1454" spans="1:9" x14ac:dyDescent="0.25">
      <c r="A1454" s="22"/>
      <c r="F1454" s="23"/>
      <c r="G1454" s="23"/>
      <c r="H1454" s="14">
        <f>IF(F1454="","",F1454-N(G1454))</f>
      </c>
      <c r="I1454" s="24">
        <f>IF(A1454="","",IF(YEAR(A1454)&lt;&gt;Setup!$C$5,"",MONTH(A1454)))</f>
      </c>
    </row>
    <row r="1455" spans="1:9" x14ac:dyDescent="0.25">
      <c r="A1455" s="22"/>
      <c r="F1455" s="23"/>
      <c r="G1455" s="23"/>
      <c r="H1455" s="14">
        <f>IF(F1455="","",F1455-N(G1455))</f>
      </c>
      <c r="I1455" s="24">
        <f>IF(A1455="","",IF(YEAR(A1455)&lt;&gt;Setup!$C$5,"",MONTH(A1455)))</f>
      </c>
    </row>
    <row r="1456" spans="1:9" x14ac:dyDescent="0.25">
      <c r="A1456" s="22"/>
      <c r="F1456" s="23"/>
      <c r="G1456" s="23"/>
      <c r="H1456" s="14">
        <f>IF(F1456="","",F1456-N(G1456))</f>
      </c>
      <c r="I1456" s="24">
        <f>IF(A1456="","",IF(YEAR(A1456)&lt;&gt;Setup!$C$5,"",MONTH(A1456)))</f>
      </c>
    </row>
    <row r="1457" spans="1:9" x14ac:dyDescent="0.25">
      <c r="A1457" s="22"/>
      <c r="F1457" s="23"/>
      <c r="G1457" s="23"/>
      <c r="H1457" s="14">
        <f>IF(F1457="","",F1457-N(G1457))</f>
      </c>
      <c r="I1457" s="24">
        <f>IF(A1457="","",IF(YEAR(A1457)&lt;&gt;Setup!$C$5,"",MONTH(A1457)))</f>
      </c>
    </row>
    <row r="1458" spans="1:9" x14ac:dyDescent="0.25">
      <c r="A1458" s="22"/>
      <c r="F1458" s="23"/>
      <c r="G1458" s="23"/>
      <c r="H1458" s="14">
        <f>IF(F1458="","",F1458-N(G1458))</f>
      </c>
      <c r="I1458" s="24">
        <f>IF(A1458="","",IF(YEAR(A1458)&lt;&gt;Setup!$C$5,"",MONTH(A1458)))</f>
      </c>
    </row>
    <row r="1459" spans="1:9" x14ac:dyDescent="0.25">
      <c r="A1459" s="22"/>
      <c r="F1459" s="23"/>
      <c r="G1459" s="23"/>
      <c r="H1459" s="14">
        <f>IF(F1459="","",F1459-N(G1459))</f>
      </c>
      <c r="I1459" s="24">
        <f>IF(A1459="","",IF(YEAR(A1459)&lt;&gt;Setup!$C$5,"",MONTH(A1459)))</f>
      </c>
    </row>
    <row r="1460" spans="1:9" x14ac:dyDescent="0.25">
      <c r="A1460" s="22"/>
      <c r="F1460" s="23"/>
      <c r="G1460" s="23"/>
      <c r="H1460" s="14">
        <f>IF(F1460="","",F1460-N(G1460))</f>
      </c>
      <c r="I1460" s="24">
        <f>IF(A1460="","",IF(YEAR(A1460)&lt;&gt;Setup!$C$5,"",MONTH(A1460)))</f>
      </c>
    </row>
    <row r="1461" spans="1:9" x14ac:dyDescent="0.25">
      <c r="A1461" s="22"/>
      <c r="F1461" s="23"/>
      <c r="G1461" s="23"/>
      <c r="H1461" s="14">
        <f>IF(F1461="","",F1461-N(G1461))</f>
      </c>
      <c r="I1461" s="24">
        <f>IF(A1461="","",IF(YEAR(A1461)&lt;&gt;Setup!$C$5,"",MONTH(A1461)))</f>
      </c>
    </row>
    <row r="1462" spans="1:9" x14ac:dyDescent="0.25">
      <c r="A1462" s="22"/>
      <c r="F1462" s="23"/>
      <c r="G1462" s="23"/>
      <c r="H1462" s="14">
        <f>IF(F1462="","",F1462-N(G1462))</f>
      </c>
      <c r="I1462" s="24">
        <f>IF(A1462="","",IF(YEAR(A1462)&lt;&gt;Setup!$C$5,"",MONTH(A1462)))</f>
      </c>
    </row>
    <row r="1463" spans="1:9" x14ac:dyDescent="0.25">
      <c r="A1463" s="22"/>
      <c r="F1463" s="23"/>
      <c r="G1463" s="23"/>
      <c r="H1463" s="14">
        <f>IF(F1463="","",F1463-N(G1463))</f>
      </c>
      <c r="I1463" s="24">
        <f>IF(A1463="","",IF(YEAR(A1463)&lt;&gt;Setup!$C$5,"",MONTH(A1463)))</f>
      </c>
    </row>
    <row r="1464" spans="1:9" x14ac:dyDescent="0.25">
      <c r="A1464" s="22"/>
      <c r="F1464" s="23"/>
      <c r="G1464" s="23"/>
      <c r="H1464" s="14">
        <f>IF(F1464="","",F1464-N(G1464))</f>
      </c>
      <c r="I1464" s="24">
        <f>IF(A1464="","",IF(YEAR(A1464)&lt;&gt;Setup!$C$5,"",MONTH(A1464)))</f>
      </c>
    </row>
    <row r="1465" spans="1:9" x14ac:dyDescent="0.25">
      <c r="A1465" s="22"/>
      <c r="F1465" s="23"/>
      <c r="G1465" s="23"/>
      <c r="H1465" s="14">
        <f>IF(F1465="","",F1465-N(G1465))</f>
      </c>
      <c r="I1465" s="24">
        <f>IF(A1465="","",IF(YEAR(A1465)&lt;&gt;Setup!$C$5,"",MONTH(A1465)))</f>
      </c>
    </row>
    <row r="1466" spans="1:9" x14ac:dyDescent="0.25">
      <c r="A1466" s="22"/>
      <c r="F1466" s="23"/>
      <c r="G1466" s="23"/>
      <c r="H1466" s="14">
        <f>IF(F1466="","",F1466-N(G1466))</f>
      </c>
      <c r="I1466" s="24">
        <f>IF(A1466="","",IF(YEAR(A1466)&lt;&gt;Setup!$C$5,"",MONTH(A1466)))</f>
      </c>
    </row>
    <row r="1467" spans="1:9" x14ac:dyDescent="0.25">
      <c r="A1467" s="22"/>
      <c r="F1467" s="23"/>
      <c r="G1467" s="23"/>
      <c r="H1467" s="14">
        <f>IF(F1467="","",F1467-N(G1467))</f>
      </c>
      <c r="I1467" s="24">
        <f>IF(A1467="","",IF(YEAR(A1467)&lt;&gt;Setup!$C$5,"",MONTH(A1467)))</f>
      </c>
    </row>
    <row r="1468" spans="1:9" x14ac:dyDescent="0.25">
      <c r="A1468" s="22"/>
      <c r="F1468" s="23"/>
      <c r="G1468" s="23"/>
      <c r="H1468" s="14">
        <f>IF(F1468="","",F1468-N(G1468))</f>
      </c>
      <c r="I1468" s="24">
        <f>IF(A1468="","",IF(YEAR(A1468)&lt;&gt;Setup!$C$5,"",MONTH(A1468)))</f>
      </c>
    </row>
    <row r="1469" spans="1:9" x14ac:dyDescent="0.25">
      <c r="A1469" s="22"/>
      <c r="F1469" s="23"/>
      <c r="G1469" s="23"/>
      <c r="H1469" s="14">
        <f>IF(F1469="","",F1469-N(G1469))</f>
      </c>
      <c r="I1469" s="24">
        <f>IF(A1469="","",IF(YEAR(A1469)&lt;&gt;Setup!$C$5,"",MONTH(A1469)))</f>
      </c>
    </row>
    <row r="1470" spans="1:9" x14ac:dyDescent="0.25">
      <c r="A1470" s="22"/>
      <c r="F1470" s="23"/>
      <c r="G1470" s="23"/>
      <c r="H1470" s="14">
        <f>IF(F1470="","",F1470-N(G1470))</f>
      </c>
      <c r="I1470" s="24">
        <f>IF(A1470="","",IF(YEAR(A1470)&lt;&gt;Setup!$C$5,"",MONTH(A1470)))</f>
      </c>
    </row>
    <row r="1471" spans="1:9" x14ac:dyDescent="0.25">
      <c r="A1471" s="22"/>
      <c r="F1471" s="23"/>
      <c r="G1471" s="23"/>
      <c r="H1471" s="14">
        <f>IF(F1471="","",F1471-N(G1471))</f>
      </c>
      <c r="I1471" s="24">
        <f>IF(A1471="","",IF(YEAR(A1471)&lt;&gt;Setup!$C$5,"",MONTH(A1471)))</f>
      </c>
    </row>
    <row r="1472" spans="1:9" x14ac:dyDescent="0.25">
      <c r="A1472" s="22"/>
      <c r="F1472" s="23"/>
      <c r="G1472" s="23"/>
      <c r="H1472" s="14">
        <f>IF(F1472="","",F1472-N(G1472))</f>
      </c>
      <c r="I1472" s="24">
        <f>IF(A1472="","",IF(YEAR(A1472)&lt;&gt;Setup!$C$5,"",MONTH(A1472)))</f>
      </c>
    </row>
    <row r="1473" spans="1:9" x14ac:dyDescent="0.25">
      <c r="A1473" s="22"/>
      <c r="F1473" s="23"/>
      <c r="G1473" s="23"/>
      <c r="H1473" s="14">
        <f>IF(F1473="","",F1473-N(G1473))</f>
      </c>
      <c r="I1473" s="24">
        <f>IF(A1473="","",IF(YEAR(A1473)&lt;&gt;Setup!$C$5,"",MONTH(A1473)))</f>
      </c>
    </row>
    <row r="1474" spans="1:9" x14ac:dyDescent="0.25">
      <c r="A1474" s="22"/>
      <c r="F1474" s="23"/>
      <c r="G1474" s="23"/>
      <c r="H1474" s="14">
        <f>IF(F1474="","",F1474-N(G1474))</f>
      </c>
      <c r="I1474" s="24">
        <f>IF(A1474="","",IF(YEAR(A1474)&lt;&gt;Setup!$C$5,"",MONTH(A1474)))</f>
      </c>
    </row>
    <row r="1475" spans="1:9" x14ac:dyDescent="0.25">
      <c r="A1475" s="22"/>
      <c r="F1475" s="23"/>
      <c r="G1475" s="23"/>
      <c r="H1475" s="14">
        <f>IF(F1475="","",F1475-N(G1475))</f>
      </c>
      <c r="I1475" s="24">
        <f>IF(A1475="","",IF(YEAR(A1475)&lt;&gt;Setup!$C$5,"",MONTH(A1475)))</f>
      </c>
    </row>
    <row r="1476" spans="1:9" x14ac:dyDescent="0.25">
      <c r="A1476" s="22"/>
      <c r="F1476" s="23"/>
      <c r="G1476" s="23"/>
      <c r="H1476" s="14">
        <f>IF(F1476="","",F1476-N(G1476))</f>
      </c>
      <c r="I1476" s="24">
        <f>IF(A1476="","",IF(YEAR(A1476)&lt;&gt;Setup!$C$5,"",MONTH(A1476)))</f>
      </c>
    </row>
    <row r="1477" spans="1:9" x14ac:dyDescent="0.25">
      <c r="A1477" s="22"/>
      <c r="F1477" s="23"/>
      <c r="G1477" s="23"/>
      <c r="H1477" s="14">
        <f>IF(F1477="","",F1477-N(G1477))</f>
      </c>
      <c r="I1477" s="24">
        <f>IF(A1477="","",IF(YEAR(A1477)&lt;&gt;Setup!$C$5,"",MONTH(A1477)))</f>
      </c>
    </row>
    <row r="1478" spans="1:9" x14ac:dyDescent="0.25">
      <c r="A1478" s="22"/>
      <c r="F1478" s="23"/>
      <c r="G1478" s="23"/>
      <c r="H1478" s="14">
        <f>IF(F1478="","",F1478-N(G1478))</f>
      </c>
      <c r="I1478" s="24">
        <f>IF(A1478="","",IF(YEAR(A1478)&lt;&gt;Setup!$C$5,"",MONTH(A1478)))</f>
      </c>
    </row>
    <row r="1479" spans="1:9" x14ac:dyDescent="0.25">
      <c r="A1479" s="22"/>
      <c r="F1479" s="23"/>
      <c r="G1479" s="23"/>
      <c r="H1479" s="14">
        <f>IF(F1479="","",F1479-N(G1479))</f>
      </c>
      <c r="I1479" s="24">
        <f>IF(A1479="","",IF(YEAR(A1479)&lt;&gt;Setup!$C$5,"",MONTH(A1479)))</f>
      </c>
    </row>
    <row r="1480" spans="1:9" x14ac:dyDescent="0.25">
      <c r="A1480" s="22"/>
      <c r="F1480" s="23"/>
      <c r="G1480" s="23"/>
      <c r="H1480" s="14">
        <f>IF(F1480="","",F1480-N(G1480))</f>
      </c>
      <c r="I1480" s="24">
        <f>IF(A1480="","",IF(YEAR(A1480)&lt;&gt;Setup!$C$5,"",MONTH(A1480)))</f>
      </c>
    </row>
    <row r="1481" spans="1:9" x14ac:dyDescent="0.25">
      <c r="A1481" s="22"/>
      <c r="F1481" s="23"/>
      <c r="G1481" s="23"/>
      <c r="H1481" s="14">
        <f>IF(F1481="","",F1481-N(G1481))</f>
      </c>
      <c r="I1481" s="24">
        <f>IF(A1481="","",IF(YEAR(A1481)&lt;&gt;Setup!$C$5,"",MONTH(A1481)))</f>
      </c>
    </row>
    <row r="1482" spans="1:9" x14ac:dyDescent="0.25">
      <c r="A1482" s="22"/>
      <c r="F1482" s="23"/>
      <c r="G1482" s="23"/>
      <c r="H1482" s="14">
        <f>IF(F1482="","",F1482-N(G1482))</f>
      </c>
      <c r="I1482" s="24">
        <f>IF(A1482="","",IF(YEAR(A1482)&lt;&gt;Setup!$C$5,"",MONTH(A1482)))</f>
      </c>
    </row>
    <row r="1483" spans="1:9" x14ac:dyDescent="0.25">
      <c r="A1483" s="22"/>
      <c r="F1483" s="23"/>
      <c r="G1483" s="23"/>
      <c r="H1483" s="14">
        <f>IF(F1483="","",F1483-N(G1483))</f>
      </c>
      <c r="I1483" s="24">
        <f>IF(A1483="","",IF(YEAR(A1483)&lt;&gt;Setup!$C$5,"",MONTH(A1483)))</f>
      </c>
    </row>
    <row r="1484" spans="1:9" x14ac:dyDescent="0.25">
      <c r="A1484" s="22"/>
      <c r="F1484" s="23"/>
      <c r="G1484" s="23"/>
      <c r="H1484" s="14">
        <f>IF(F1484="","",F1484-N(G1484))</f>
      </c>
      <c r="I1484" s="24">
        <f>IF(A1484="","",IF(YEAR(A1484)&lt;&gt;Setup!$C$5,"",MONTH(A1484)))</f>
      </c>
    </row>
    <row r="1485" spans="1:9" x14ac:dyDescent="0.25">
      <c r="A1485" s="22"/>
      <c r="F1485" s="23"/>
      <c r="G1485" s="23"/>
      <c r="H1485" s="14">
        <f>IF(F1485="","",F1485-N(G1485))</f>
      </c>
      <c r="I1485" s="24">
        <f>IF(A1485="","",IF(YEAR(A1485)&lt;&gt;Setup!$C$5,"",MONTH(A1485)))</f>
      </c>
    </row>
    <row r="1486" spans="1:9" x14ac:dyDescent="0.25">
      <c r="A1486" s="22"/>
      <c r="F1486" s="23"/>
      <c r="G1486" s="23"/>
      <c r="H1486" s="14">
        <f>IF(F1486="","",F1486-N(G1486))</f>
      </c>
      <c r="I1486" s="24">
        <f>IF(A1486="","",IF(YEAR(A1486)&lt;&gt;Setup!$C$5,"",MONTH(A1486)))</f>
      </c>
    </row>
    <row r="1487" spans="1:9" x14ac:dyDescent="0.25">
      <c r="A1487" s="22"/>
      <c r="F1487" s="23"/>
      <c r="G1487" s="23"/>
      <c r="H1487" s="14">
        <f>IF(F1487="","",F1487-N(G1487))</f>
      </c>
      <c r="I1487" s="24">
        <f>IF(A1487="","",IF(YEAR(A1487)&lt;&gt;Setup!$C$5,"",MONTH(A1487)))</f>
      </c>
    </row>
    <row r="1488" spans="1:9" x14ac:dyDescent="0.25">
      <c r="A1488" s="22"/>
      <c r="F1488" s="23"/>
      <c r="G1488" s="23"/>
      <c r="H1488" s="14">
        <f>IF(F1488="","",F1488-N(G1488))</f>
      </c>
      <c r="I1488" s="24">
        <f>IF(A1488="","",IF(YEAR(A1488)&lt;&gt;Setup!$C$5,"",MONTH(A1488)))</f>
      </c>
    </row>
    <row r="1489" spans="1:9" x14ac:dyDescent="0.25">
      <c r="A1489" s="22"/>
      <c r="F1489" s="23"/>
      <c r="G1489" s="23"/>
      <c r="H1489" s="14">
        <f>IF(F1489="","",F1489-N(G1489))</f>
      </c>
      <c r="I1489" s="24">
        <f>IF(A1489="","",IF(YEAR(A1489)&lt;&gt;Setup!$C$5,"",MONTH(A1489)))</f>
      </c>
    </row>
    <row r="1490" spans="1:9" x14ac:dyDescent="0.25">
      <c r="A1490" s="22"/>
      <c r="F1490" s="23"/>
      <c r="G1490" s="23"/>
      <c r="H1490" s="14">
        <f>IF(F1490="","",F1490-N(G1490))</f>
      </c>
      <c r="I1490" s="24">
        <f>IF(A1490="","",IF(YEAR(A1490)&lt;&gt;Setup!$C$5,"",MONTH(A1490)))</f>
      </c>
    </row>
    <row r="1491" spans="1:9" x14ac:dyDescent="0.25">
      <c r="A1491" s="22"/>
      <c r="F1491" s="23"/>
      <c r="G1491" s="23"/>
      <c r="H1491" s="14">
        <f>IF(F1491="","",F1491-N(G1491))</f>
      </c>
      <c r="I1491" s="24">
        <f>IF(A1491="","",IF(YEAR(A1491)&lt;&gt;Setup!$C$5,"",MONTH(A1491)))</f>
      </c>
    </row>
    <row r="1492" spans="1:9" x14ac:dyDescent="0.25">
      <c r="A1492" s="22"/>
      <c r="F1492" s="23"/>
      <c r="G1492" s="23"/>
      <c r="H1492" s="14">
        <f>IF(F1492="","",F1492-N(G1492))</f>
      </c>
      <c r="I1492" s="24">
        <f>IF(A1492="","",IF(YEAR(A1492)&lt;&gt;Setup!$C$5,"",MONTH(A1492)))</f>
      </c>
    </row>
    <row r="1493" spans="1:9" x14ac:dyDescent="0.25">
      <c r="A1493" s="22"/>
      <c r="F1493" s="23"/>
      <c r="G1493" s="23"/>
      <c r="H1493" s="14">
        <f>IF(F1493="","",F1493-N(G1493))</f>
      </c>
      <c r="I1493" s="24">
        <f>IF(A1493="","",IF(YEAR(A1493)&lt;&gt;Setup!$C$5,"",MONTH(A1493)))</f>
      </c>
    </row>
    <row r="1494" spans="1:9" x14ac:dyDescent="0.25">
      <c r="A1494" s="22"/>
      <c r="F1494" s="23"/>
      <c r="G1494" s="23"/>
      <c r="H1494" s="14">
        <f>IF(F1494="","",F1494-N(G1494))</f>
      </c>
      <c r="I1494" s="24">
        <f>IF(A1494="","",IF(YEAR(A1494)&lt;&gt;Setup!$C$5,"",MONTH(A1494)))</f>
      </c>
    </row>
    <row r="1495" spans="1:9" x14ac:dyDescent="0.25">
      <c r="A1495" s="22"/>
      <c r="F1495" s="23"/>
      <c r="G1495" s="23"/>
      <c r="H1495" s="14">
        <f>IF(F1495="","",F1495-N(G1495))</f>
      </c>
      <c r="I1495" s="24">
        <f>IF(A1495="","",IF(YEAR(A1495)&lt;&gt;Setup!$C$5,"",MONTH(A1495)))</f>
      </c>
    </row>
    <row r="1496" spans="1:9" x14ac:dyDescent="0.25">
      <c r="A1496" s="22"/>
      <c r="F1496" s="23"/>
      <c r="G1496" s="23"/>
      <c r="H1496" s="14">
        <f>IF(F1496="","",F1496-N(G1496))</f>
      </c>
      <c r="I1496" s="24">
        <f>IF(A1496="","",IF(YEAR(A1496)&lt;&gt;Setup!$C$5,"",MONTH(A1496)))</f>
      </c>
    </row>
    <row r="1497" spans="1:9" x14ac:dyDescent="0.25">
      <c r="A1497" s="22"/>
      <c r="F1497" s="23"/>
      <c r="G1497" s="23"/>
      <c r="H1497" s="14">
        <f>IF(F1497="","",F1497-N(G1497))</f>
      </c>
      <c r="I1497" s="24">
        <f>IF(A1497="","",IF(YEAR(A1497)&lt;&gt;Setup!$C$5,"",MONTH(A1497)))</f>
      </c>
    </row>
    <row r="1498" spans="1:9" x14ac:dyDescent="0.25">
      <c r="A1498" s="22"/>
      <c r="F1498" s="23"/>
      <c r="G1498" s="23"/>
      <c r="H1498" s="14">
        <f>IF(F1498="","",F1498-N(G1498))</f>
      </c>
      <c r="I1498" s="24">
        <f>IF(A1498="","",IF(YEAR(A1498)&lt;&gt;Setup!$C$5,"",MONTH(A1498)))</f>
      </c>
    </row>
    <row r="1499" spans="1:9" x14ac:dyDescent="0.25">
      <c r="A1499" s="22"/>
      <c r="F1499" s="23"/>
      <c r="G1499" s="23"/>
      <c r="H1499" s="14">
        <f>IF(F1499="","",F1499-N(G1499))</f>
      </c>
      <c r="I1499" s="24">
        <f>IF(A1499="","",IF(YEAR(A1499)&lt;&gt;Setup!$C$5,"",MONTH(A1499)))</f>
      </c>
    </row>
    <row r="1500" spans="1:9" x14ac:dyDescent="0.25">
      <c r="A1500" s="22"/>
      <c r="F1500" s="23"/>
      <c r="G1500" s="23"/>
      <c r="H1500" s="14">
        <f>IF(F1500="","",F1500-N(G1500))</f>
      </c>
      <c r="I1500" s="24">
        <f>IF(A1500="","",IF(YEAR(A1500)&lt;&gt;Setup!$C$5,"",MONTH(A1500)))</f>
      </c>
    </row>
    <row r="1501" spans="1:9" x14ac:dyDescent="0.25">
      <c r="A1501" s="22"/>
      <c r="F1501" s="23"/>
      <c r="G1501" s="23"/>
      <c r="H1501" s="14">
        <f>IF(F1501="","",F1501-N(G1501))</f>
      </c>
      <c r="I1501" s="24">
        <f>IF(A1501="","",IF(YEAR(A1501)&lt;&gt;Setup!$C$5,"",MONTH(A1501)))</f>
      </c>
    </row>
    <row r="1502" spans="1:9" x14ac:dyDescent="0.25">
      <c r="A1502" s="22"/>
      <c r="F1502" s="23"/>
      <c r="G1502" s="23"/>
      <c r="H1502" s="14">
        <f>IF(F1502="","",F1502-N(G1502))</f>
      </c>
      <c r="I1502" s="24">
        <f>IF(A1502="","",IF(YEAR(A1502)&lt;&gt;Setup!$C$5,"",MONTH(A1502)))</f>
      </c>
    </row>
    <row r="1503" spans="1:9" x14ac:dyDescent="0.25">
      <c r="A1503" s="22"/>
      <c r="F1503" s="23"/>
      <c r="G1503" s="23"/>
      <c r="H1503" s="14">
        <f>IF(F1503="","",F1503-N(G1503))</f>
      </c>
      <c r="I1503" s="24">
        <f>IF(A1503="","",IF(YEAR(A1503)&lt;&gt;Setup!$C$5,"",MONTH(A1503)))</f>
      </c>
    </row>
    <row r="1504" spans="1:9" x14ac:dyDescent="0.25">
      <c r="A1504" s="22"/>
      <c r="F1504" s="23"/>
      <c r="G1504" s="23"/>
      <c r="H1504" s="14">
        <f>IF(F1504="","",F1504-N(G1504))</f>
      </c>
      <c r="I1504" s="24">
        <f>IF(A1504="","",IF(YEAR(A1504)&lt;&gt;Setup!$C$5,"",MONTH(A1504)))</f>
      </c>
    </row>
    <row r="1505" spans="1:9" x14ac:dyDescent="0.25">
      <c r="A1505" s="22"/>
      <c r="F1505" s="23"/>
      <c r="G1505" s="23"/>
      <c r="H1505" s="14">
        <f>IF(F1505="","",F1505-N(G1505))</f>
      </c>
      <c r="I1505" s="24">
        <f>IF(A1505="","",IF(YEAR(A1505)&lt;&gt;Setup!$C$5,"",MONTH(A1505)))</f>
      </c>
    </row>
    <row r="1506" spans="1:9" x14ac:dyDescent="0.25">
      <c r="A1506" s="22"/>
      <c r="F1506" s="23"/>
      <c r="G1506" s="23"/>
      <c r="H1506" s="14">
        <f>IF(F1506="","",F1506-N(G1506))</f>
      </c>
      <c r="I1506" s="24">
        <f>IF(A1506="","",IF(YEAR(A1506)&lt;&gt;Setup!$C$5,"",MONTH(A1506)))</f>
      </c>
    </row>
    <row r="1507" spans="1:9" x14ac:dyDescent="0.25">
      <c r="A1507" s="22"/>
      <c r="F1507" s="23"/>
      <c r="G1507" s="23"/>
      <c r="H1507" s="14">
        <f>IF(F1507="","",F1507-N(G1507))</f>
      </c>
      <c r="I1507" s="24">
        <f>IF(A1507="","",IF(YEAR(A1507)&lt;&gt;Setup!$C$5,"",MONTH(A1507)))</f>
      </c>
    </row>
    <row r="1508" spans="1:9" x14ac:dyDescent="0.25">
      <c r="A1508" s="22"/>
      <c r="F1508" s="23"/>
      <c r="G1508" s="23"/>
      <c r="H1508" s="14">
        <f>IF(F1508="","",F1508-N(G1508))</f>
      </c>
      <c r="I1508" s="24">
        <f>IF(A1508="","",IF(YEAR(A1508)&lt;&gt;Setup!$C$5,"",MONTH(A1508)))</f>
      </c>
    </row>
    <row r="1509" spans="1:9" x14ac:dyDescent="0.25">
      <c r="A1509" s="22"/>
      <c r="F1509" s="23"/>
      <c r="G1509" s="23"/>
      <c r="H1509" s="14">
        <f>IF(F1509="","",F1509-N(G1509))</f>
      </c>
      <c r="I1509" s="24">
        <f>IF(A1509="","",IF(YEAR(A1509)&lt;&gt;Setup!$C$5,"",MONTH(A1509)))</f>
      </c>
    </row>
    <row r="1510" spans="1:9" x14ac:dyDescent="0.25">
      <c r="A1510" s="22"/>
      <c r="F1510" s="23"/>
      <c r="G1510" s="23"/>
      <c r="H1510" s="14">
        <f>IF(F1510="","",F1510-N(G1510))</f>
      </c>
      <c r="I1510" s="24">
        <f>IF(A1510="","",IF(YEAR(A1510)&lt;&gt;Setup!$C$5,"",MONTH(A1510)))</f>
      </c>
    </row>
    <row r="1511" spans="1:9" x14ac:dyDescent="0.25">
      <c r="A1511" s="22"/>
      <c r="F1511" s="23"/>
      <c r="G1511" s="23"/>
      <c r="H1511" s="14">
        <f>IF(F1511="","",F1511-N(G1511))</f>
      </c>
      <c r="I1511" s="24">
        <f>IF(A1511="","",IF(YEAR(A1511)&lt;&gt;Setup!$C$5,"",MONTH(A1511)))</f>
      </c>
    </row>
    <row r="1512" spans="1:9" x14ac:dyDescent="0.25">
      <c r="A1512" s="22"/>
      <c r="F1512" s="23"/>
      <c r="G1512" s="23"/>
      <c r="H1512" s="14">
        <f>IF(F1512="","",F1512-N(G1512))</f>
      </c>
      <c r="I1512" s="24">
        <f>IF(A1512="","",IF(YEAR(A1512)&lt;&gt;Setup!$C$5,"",MONTH(A1512)))</f>
      </c>
    </row>
    <row r="1513" spans="1:9" x14ac:dyDescent="0.25">
      <c r="A1513" s="22"/>
      <c r="F1513" s="23"/>
      <c r="G1513" s="23"/>
      <c r="H1513" s="14">
        <f>IF(F1513="","",F1513-N(G1513))</f>
      </c>
      <c r="I1513" s="24">
        <f>IF(A1513="","",IF(YEAR(A1513)&lt;&gt;Setup!$C$5,"",MONTH(A1513)))</f>
      </c>
    </row>
    <row r="1514" spans="1:9" x14ac:dyDescent="0.25">
      <c r="A1514" s="22"/>
      <c r="F1514" s="23"/>
      <c r="G1514" s="23"/>
      <c r="H1514" s="14">
        <f>IF(F1514="","",F1514-N(G1514))</f>
      </c>
      <c r="I1514" s="24">
        <f>IF(A1514="","",IF(YEAR(A1514)&lt;&gt;Setup!$C$5,"",MONTH(A1514)))</f>
      </c>
    </row>
    <row r="1515" spans="1:9" x14ac:dyDescent="0.25">
      <c r="A1515" s="22"/>
      <c r="F1515" s="23"/>
      <c r="G1515" s="23"/>
      <c r="H1515" s="14">
        <f>IF(F1515="","",F1515-N(G1515))</f>
      </c>
      <c r="I1515" s="24">
        <f>IF(A1515="","",IF(YEAR(A1515)&lt;&gt;Setup!$C$5,"",MONTH(A1515)))</f>
      </c>
    </row>
    <row r="1516" spans="1:9" x14ac:dyDescent="0.25">
      <c r="A1516" s="22"/>
      <c r="F1516" s="23"/>
      <c r="G1516" s="23"/>
      <c r="H1516" s="14">
        <f>IF(F1516="","",F1516-N(G1516))</f>
      </c>
      <c r="I1516" s="24">
        <f>IF(A1516="","",IF(YEAR(A1516)&lt;&gt;Setup!$C$5,"",MONTH(A1516)))</f>
      </c>
    </row>
    <row r="1517" spans="1:9" x14ac:dyDescent="0.25">
      <c r="A1517" s="22"/>
      <c r="F1517" s="23"/>
      <c r="G1517" s="23"/>
      <c r="H1517" s="14">
        <f>IF(F1517="","",F1517-N(G1517))</f>
      </c>
      <c r="I1517" s="24">
        <f>IF(A1517="","",IF(YEAR(A1517)&lt;&gt;Setup!$C$5,"",MONTH(A1517)))</f>
      </c>
    </row>
    <row r="1518" spans="1:9" x14ac:dyDescent="0.25">
      <c r="A1518" s="22"/>
      <c r="F1518" s="23"/>
      <c r="G1518" s="23"/>
      <c r="H1518" s="14">
        <f>IF(F1518="","",F1518-N(G1518))</f>
      </c>
      <c r="I1518" s="24">
        <f>IF(A1518="","",IF(YEAR(A1518)&lt;&gt;Setup!$C$5,"",MONTH(A1518)))</f>
      </c>
    </row>
    <row r="1519" spans="1:9" x14ac:dyDescent="0.25">
      <c r="A1519" s="22"/>
      <c r="F1519" s="23"/>
      <c r="G1519" s="23"/>
      <c r="H1519" s="14">
        <f>IF(F1519="","",F1519-N(G1519))</f>
      </c>
      <c r="I1519" s="24">
        <f>IF(A1519="","",IF(YEAR(A1519)&lt;&gt;Setup!$C$5,"",MONTH(A1519)))</f>
      </c>
    </row>
    <row r="1520" spans="1:9" x14ac:dyDescent="0.25">
      <c r="A1520" s="22"/>
      <c r="F1520" s="23"/>
      <c r="G1520" s="23"/>
      <c r="H1520" s="14">
        <f>IF(F1520="","",F1520-N(G1520))</f>
      </c>
      <c r="I1520" s="24">
        <f>IF(A1520="","",IF(YEAR(A1520)&lt;&gt;Setup!$C$5,"",MONTH(A1520)))</f>
      </c>
    </row>
    <row r="1521" spans="1:9" x14ac:dyDescent="0.25">
      <c r="A1521" s="22"/>
      <c r="F1521" s="23"/>
      <c r="G1521" s="23"/>
      <c r="H1521" s="14">
        <f>IF(F1521="","",F1521-N(G1521))</f>
      </c>
      <c r="I1521" s="24">
        <f>IF(A1521="","",IF(YEAR(A1521)&lt;&gt;Setup!$C$5,"",MONTH(A1521)))</f>
      </c>
    </row>
    <row r="1522" spans="1:9" x14ac:dyDescent="0.25">
      <c r="A1522" s="22"/>
      <c r="F1522" s="23"/>
      <c r="G1522" s="23"/>
      <c r="H1522" s="14">
        <f>IF(F1522="","",F1522-N(G1522))</f>
      </c>
      <c r="I1522" s="24">
        <f>IF(A1522="","",IF(YEAR(A1522)&lt;&gt;Setup!$C$5,"",MONTH(A1522)))</f>
      </c>
    </row>
    <row r="1523" spans="1:9" x14ac:dyDescent="0.25">
      <c r="A1523" s="22"/>
      <c r="F1523" s="23"/>
      <c r="G1523" s="23"/>
      <c r="H1523" s="14">
        <f>IF(F1523="","",F1523-N(G1523))</f>
      </c>
      <c r="I1523" s="24">
        <f>IF(A1523="","",IF(YEAR(A1523)&lt;&gt;Setup!$C$5,"",MONTH(A1523)))</f>
      </c>
    </row>
    <row r="1524" spans="1:9" x14ac:dyDescent="0.25">
      <c r="A1524" s="22"/>
      <c r="F1524" s="23"/>
      <c r="G1524" s="23"/>
      <c r="H1524" s="14">
        <f>IF(F1524="","",F1524-N(G1524))</f>
      </c>
      <c r="I1524" s="24">
        <f>IF(A1524="","",IF(YEAR(A1524)&lt;&gt;Setup!$C$5,"",MONTH(A1524)))</f>
      </c>
    </row>
    <row r="1525" spans="1:9" x14ac:dyDescent="0.25">
      <c r="A1525" s="22"/>
      <c r="F1525" s="23"/>
      <c r="G1525" s="23"/>
      <c r="H1525" s="14">
        <f>IF(F1525="","",F1525-N(G1525))</f>
      </c>
      <c r="I1525" s="24">
        <f>IF(A1525="","",IF(YEAR(A1525)&lt;&gt;Setup!$C$5,"",MONTH(A1525)))</f>
      </c>
    </row>
    <row r="1526" spans="1:9" x14ac:dyDescent="0.25">
      <c r="A1526" s="22"/>
      <c r="F1526" s="23"/>
      <c r="G1526" s="23"/>
      <c r="H1526" s="14">
        <f>IF(F1526="","",F1526-N(G1526))</f>
      </c>
      <c r="I1526" s="24">
        <f>IF(A1526="","",IF(YEAR(A1526)&lt;&gt;Setup!$C$5,"",MONTH(A1526)))</f>
      </c>
    </row>
    <row r="1527" spans="1:9" x14ac:dyDescent="0.25">
      <c r="A1527" s="22"/>
      <c r="F1527" s="23"/>
      <c r="G1527" s="23"/>
      <c r="H1527" s="14">
        <f>IF(F1527="","",F1527-N(G1527))</f>
      </c>
      <c r="I1527" s="24">
        <f>IF(A1527="","",IF(YEAR(A1527)&lt;&gt;Setup!$C$5,"",MONTH(A1527)))</f>
      </c>
    </row>
    <row r="1528" spans="1:9" x14ac:dyDescent="0.25">
      <c r="A1528" s="22"/>
      <c r="F1528" s="23"/>
      <c r="G1528" s="23"/>
      <c r="H1528" s="14">
        <f>IF(F1528="","",F1528-N(G1528))</f>
      </c>
      <c r="I1528" s="24">
        <f>IF(A1528="","",IF(YEAR(A1528)&lt;&gt;Setup!$C$5,"",MONTH(A1528)))</f>
      </c>
    </row>
    <row r="1529" spans="1:9" x14ac:dyDescent="0.25">
      <c r="A1529" s="22"/>
      <c r="F1529" s="23"/>
      <c r="G1529" s="23"/>
      <c r="H1529" s="14">
        <f>IF(F1529="","",F1529-N(G1529))</f>
      </c>
      <c r="I1529" s="24">
        <f>IF(A1529="","",IF(YEAR(A1529)&lt;&gt;Setup!$C$5,"",MONTH(A1529)))</f>
      </c>
    </row>
    <row r="1530" spans="1:9" x14ac:dyDescent="0.25">
      <c r="A1530" s="22"/>
      <c r="F1530" s="23"/>
      <c r="G1530" s="23"/>
      <c r="H1530" s="14">
        <f>IF(F1530="","",F1530-N(G1530))</f>
      </c>
      <c r="I1530" s="24">
        <f>IF(A1530="","",IF(YEAR(A1530)&lt;&gt;Setup!$C$5,"",MONTH(A1530)))</f>
      </c>
    </row>
    <row r="1531" spans="1:9" x14ac:dyDescent="0.25">
      <c r="A1531" s="22"/>
      <c r="F1531" s="23"/>
      <c r="G1531" s="23"/>
      <c r="H1531" s="14">
        <f>IF(F1531="","",F1531-N(G1531))</f>
      </c>
      <c r="I1531" s="24">
        <f>IF(A1531="","",IF(YEAR(A1531)&lt;&gt;Setup!$C$5,"",MONTH(A1531)))</f>
      </c>
    </row>
    <row r="1532" spans="1:9" x14ac:dyDescent="0.25">
      <c r="A1532" s="22"/>
      <c r="F1532" s="23"/>
      <c r="G1532" s="23"/>
      <c r="H1532" s="14">
        <f>IF(F1532="","",F1532-N(G1532))</f>
      </c>
      <c r="I1532" s="24">
        <f>IF(A1532="","",IF(YEAR(A1532)&lt;&gt;Setup!$C$5,"",MONTH(A1532)))</f>
      </c>
    </row>
    <row r="1533" spans="1:9" x14ac:dyDescent="0.25">
      <c r="A1533" s="22"/>
      <c r="F1533" s="23"/>
      <c r="G1533" s="23"/>
      <c r="H1533" s="14">
        <f>IF(F1533="","",F1533-N(G1533))</f>
      </c>
      <c r="I1533" s="24">
        <f>IF(A1533="","",IF(YEAR(A1533)&lt;&gt;Setup!$C$5,"",MONTH(A1533)))</f>
      </c>
    </row>
    <row r="1534" spans="1:9" x14ac:dyDescent="0.25">
      <c r="A1534" s="22"/>
      <c r="F1534" s="23"/>
      <c r="G1534" s="23"/>
      <c r="H1534" s="14">
        <f>IF(F1534="","",F1534-N(G1534))</f>
      </c>
      <c r="I1534" s="24">
        <f>IF(A1534="","",IF(YEAR(A1534)&lt;&gt;Setup!$C$5,"",MONTH(A1534)))</f>
      </c>
    </row>
    <row r="1535" spans="1:9" x14ac:dyDescent="0.25">
      <c r="A1535" s="22"/>
      <c r="F1535" s="23"/>
      <c r="G1535" s="23"/>
      <c r="H1535" s="14">
        <f>IF(F1535="","",F1535-N(G1535))</f>
      </c>
      <c r="I1535" s="24">
        <f>IF(A1535="","",IF(YEAR(A1535)&lt;&gt;Setup!$C$5,"",MONTH(A1535)))</f>
      </c>
    </row>
    <row r="1536" spans="1:9" x14ac:dyDescent="0.25">
      <c r="A1536" s="22"/>
      <c r="F1536" s="23"/>
      <c r="G1536" s="23"/>
      <c r="H1536" s="14">
        <f>IF(F1536="","",F1536-N(G1536))</f>
      </c>
      <c r="I1536" s="24">
        <f>IF(A1536="","",IF(YEAR(A1536)&lt;&gt;Setup!$C$5,"",MONTH(A1536)))</f>
      </c>
    </row>
    <row r="1537" spans="1:9" x14ac:dyDescent="0.25">
      <c r="A1537" s="22"/>
      <c r="F1537" s="23"/>
      <c r="G1537" s="23"/>
      <c r="H1537" s="14">
        <f>IF(F1537="","",F1537-N(G1537))</f>
      </c>
      <c r="I1537" s="24">
        <f>IF(A1537="","",IF(YEAR(A1537)&lt;&gt;Setup!$C$5,"",MONTH(A1537)))</f>
      </c>
    </row>
    <row r="1538" spans="1:9" x14ac:dyDescent="0.25">
      <c r="A1538" s="22"/>
      <c r="F1538" s="23"/>
      <c r="G1538" s="23"/>
      <c r="H1538" s="14">
        <f>IF(F1538="","",F1538-N(G1538))</f>
      </c>
      <c r="I1538" s="24">
        <f>IF(A1538="","",IF(YEAR(A1538)&lt;&gt;Setup!$C$5,"",MONTH(A1538)))</f>
      </c>
    </row>
    <row r="1539" spans="1:9" x14ac:dyDescent="0.25">
      <c r="A1539" s="22"/>
      <c r="F1539" s="23"/>
      <c r="G1539" s="23"/>
      <c r="H1539" s="14">
        <f>IF(F1539="","",F1539-N(G1539))</f>
      </c>
      <c r="I1539" s="24">
        <f>IF(A1539="","",IF(YEAR(A1539)&lt;&gt;Setup!$C$5,"",MONTH(A1539)))</f>
      </c>
    </row>
    <row r="1540" spans="1:9" x14ac:dyDescent="0.25">
      <c r="A1540" s="22"/>
      <c r="F1540" s="23"/>
      <c r="G1540" s="23"/>
      <c r="H1540" s="14">
        <f>IF(F1540="","",F1540-N(G1540))</f>
      </c>
      <c r="I1540" s="24">
        <f>IF(A1540="","",IF(YEAR(A1540)&lt;&gt;Setup!$C$5,"",MONTH(A1540)))</f>
      </c>
    </row>
    <row r="1541" spans="1:9" x14ac:dyDescent="0.25">
      <c r="A1541" s="22"/>
      <c r="F1541" s="23"/>
      <c r="G1541" s="23"/>
      <c r="H1541" s="14">
        <f>IF(F1541="","",F1541-N(G1541))</f>
      </c>
      <c r="I1541" s="24">
        <f>IF(A1541="","",IF(YEAR(A1541)&lt;&gt;Setup!$C$5,"",MONTH(A1541)))</f>
      </c>
    </row>
    <row r="1542" spans="1:9" x14ac:dyDescent="0.25">
      <c r="A1542" s="22"/>
      <c r="F1542" s="23"/>
      <c r="G1542" s="23"/>
      <c r="H1542" s="14">
        <f>IF(F1542="","",F1542-N(G1542))</f>
      </c>
      <c r="I1542" s="24">
        <f>IF(A1542="","",IF(YEAR(A1542)&lt;&gt;Setup!$C$5,"",MONTH(A1542)))</f>
      </c>
    </row>
    <row r="1543" spans="1:9" x14ac:dyDescent="0.25">
      <c r="A1543" s="22"/>
      <c r="F1543" s="23"/>
      <c r="G1543" s="23"/>
      <c r="H1543" s="14">
        <f>IF(F1543="","",F1543-N(G1543))</f>
      </c>
      <c r="I1543" s="24">
        <f>IF(A1543="","",IF(YEAR(A1543)&lt;&gt;Setup!$C$5,"",MONTH(A1543)))</f>
      </c>
    </row>
    <row r="1544" spans="1:9" x14ac:dyDescent="0.25">
      <c r="A1544" s="22"/>
      <c r="F1544" s="23"/>
      <c r="G1544" s="23"/>
      <c r="H1544" s="14">
        <f>IF(F1544="","",F1544-N(G1544))</f>
      </c>
      <c r="I1544" s="24">
        <f>IF(A1544="","",IF(YEAR(A1544)&lt;&gt;Setup!$C$5,"",MONTH(A1544)))</f>
      </c>
    </row>
    <row r="1545" spans="1:9" x14ac:dyDescent="0.25">
      <c r="A1545" s="22"/>
      <c r="F1545" s="23"/>
      <c r="G1545" s="23"/>
      <c r="H1545" s="14">
        <f>IF(F1545="","",F1545-N(G1545))</f>
      </c>
      <c r="I1545" s="24">
        <f>IF(A1545="","",IF(YEAR(A1545)&lt;&gt;Setup!$C$5,"",MONTH(A1545)))</f>
      </c>
    </row>
    <row r="1546" spans="1:9" x14ac:dyDescent="0.25">
      <c r="A1546" s="22"/>
      <c r="F1546" s="23"/>
      <c r="G1546" s="23"/>
      <c r="H1546" s="14">
        <f>IF(F1546="","",F1546-N(G1546))</f>
      </c>
      <c r="I1546" s="24">
        <f>IF(A1546="","",IF(YEAR(A1546)&lt;&gt;Setup!$C$5,"",MONTH(A1546)))</f>
      </c>
    </row>
    <row r="1547" spans="1:9" x14ac:dyDescent="0.25">
      <c r="A1547" s="22"/>
      <c r="F1547" s="23"/>
      <c r="G1547" s="23"/>
      <c r="H1547" s="14">
        <f>IF(F1547="","",F1547-N(G1547))</f>
      </c>
      <c r="I1547" s="24">
        <f>IF(A1547="","",IF(YEAR(A1547)&lt;&gt;Setup!$C$5,"",MONTH(A1547)))</f>
      </c>
    </row>
    <row r="1548" spans="1:9" x14ac:dyDescent="0.25">
      <c r="A1548" s="22"/>
      <c r="F1548" s="23"/>
      <c r="G1548" s="23"/>
      <c r="H1548" s="14">
        <f>IF(F1548="","",F1548-N(G1548))</f>
      </c>
      <c r="I1548" s="24">
        <f>IF(A1548="","",IF(YEAR(A1548)&lt;&gt;Setup!$C$5,"",MONTH(A1548)))</f>
      </c>
    </row>
    <row r="1549" spans="1:9" x14ac:dyDescent="0.25">
      <c r="A1549" s="22"/>
      <c r="F1549" s="23"/>
      <c r="G1549" s="23"/>
      <c r="H1549" s="14">
        <f>IF(F1549="","",F1549-N(G1549))</f>
      </c>
      <c r="I1549" s="24">
        <f>IF(A1549="","",IF(YEAR(A1549)&lt;&gt;Setup!$C$5,"",MONTH(A1549)))</f>
      </c>
    </row>
    <row r="1550" spans="1:9" x14ac:dyDescent="0.25">
      <c r="A1550" s="22"/>
      <c r="F1550" s="23"/>
      <c r="G1550" s="23"/>
      <c r="H1550" s="14">
        <f>IF(F1550="","",F1550-N(G1550))</f>
      </c>
      <c r="I1550" s="24">
        <f>IF(A1550="","",IF(YEAR(A1550)&lt;&gt;Setup!$C$5,"",MONTH(A1550)))</f>
      </c>
    </row>
    <row r="1551" spans="1:9" x14ac:dyDescent="0.25">
      <c r="A1551" s="22"/>
      <c r="F1551" s="23"/>
      <c r="G1551" s="23"/>
      <c r="H1551" s="14">
        <f>IF(F1551="","",F1551-N(G1551))</f>
      </c>
      <c r="I1551" s="24">
        <f>IF(A1551="","",IF(YEAR(A1551)&lt;&gt;Setup!$C$5,"",MONTH(A1551)))</f>
      </c>
    </row>
    <row r="1552" spans="1:9" x14ac:dyDescent="0.25">
      <c r="A1552" s="22"/>
      <c r="F1552" s="23"/>
      <c r="G1552" s="23"/>
      <c r="H1552" s="14">
        <f>IF(F1552="","",F1552-N(G1552))</f>
      </c>
      <c r="I1552" s="24">
        <f>IF(A1552="","",IF(YEAR(A1552)&lt;&gt;Setup!$C$5,"",MONTH(A1552)))</f>
      </c>
    </row>
    <row r="1553" spans="1:9" x14ac:dyDescent="0.25">
      <c r="A1553" s="22"/>
      <c r="F1553" s="23"/>
      <c r="G1553" s="23"/>
      <c r="H1553" s="14">
        <f>IF(F1553="","",F1553-N(G1553))</f>
      </c>
      <c r="I1553" s="24">
        <f>IF(A1553="","",IF(YEAR(A1553)&lt;&gt;Setup!$C$5,"",MONTH(A1553)))</f>
      </c>
    </row>
    <row r="1554" spans="1:9" x14ac:dyDescent="0.25">
      <c r="A1554" s="22"/>
      <c r="F1554" s="23"/>
      <c r="G1554" s="23"/>
      <c r="H1554" s="14">
        <f>IF(F1554="","",F1554-N(G1554))</f>
      </c>
      <c r="I1554" s="24">
        <f>IF(A1554="","",IF(YEAR(A1554)&lt;&gt;Setup!$C$5,"",MONTH(A1554)))</f>
      </c>
    </row>
    <row r="1555" spans="1:9" x14ac:dyDescent="0.25">
      <c r="A1555" s="22"/>
      <c r="F1555" s="23"/>
      <c r="G1555" s="23"/>
      <c r="H1555" s="14">
        <f>IF(F1555="","",F1555-N(G1555))</f>
      </c>
      <c r="I1555" s="24">
        <f>IF(A1555="","",IF(YEAR(A1555)&lt;&gt;Setup!$C$5,"",MONTH(A1555)))</f>
      </c>
    </row>
    <row r="1556" spans="1:9" x14ac:dyDescent="0.25">
      <c r="A1556" s="22"/>
      <c r="F1556" s="23"/>
      <c r="G1556" s="23"/>
      <c r="H1556" s="14">
        <f>IF(F1556="","",F1556-N(G1556))</f>
      </c>
      <c r="I1556" s="24">
        <f>IF(A1556="","",IF(YEAR(A1556)&lt;&gt;Setup!$C$5,"",MONTH(A1556)))</f>
      </c>
    </row>
    <row r="1557" spans="1:9" x14ac:dyDescent="0.25">
      <c r="A1557" s="22"/>
      <c r="F1557" s="23"/>
      <c r="G1557" s="23"/>
      <c r="H1557" s="14">
        <f>IF(F1557="","",F1557-N(G1557))</f>
      </c>
      <c r="I1557" s="24">
        <f>IF(A1557="","",IF(YEAR(A1557)&lt;&gt;Setup!$C$5,"",MONTH(A1557)))</f>
      </c>
    </row>
    <row r="1558" spans="1:9" x14ac:dyDescent="0.25">
      <c r="A1558" s="22"/>
      <c r="F1558" s="23"/>
      <c r="G1558" s="23"/>
      <c r="H1558" s="14">
        <f>IF(F1558="","",F1558-N(G1558))</f>
      </c>
      <c r="I1558" s="24">
        <f>IF(A1558="","",IF(YEAR(A1558)&lt;&gt;Setup!$C$5,"",MONTH(A1558)))</f>
      </c>
    </row>
    <row r="1559" spans="1:9" x14ac:dyDescent="0.25">
      <c r="A1559" s="22"/>
      <c r="F1559" s="23"/>
      <c r="G1559" s="23"/>
      <c r="H1559" s="14">
        <f>IF(F1559="","",F1559-N(G1559))</f>
      </c>
      <c r="I1559" s="24">
        <f>IF(A1559="","",IF(YEAR(A1559)&lt;&gt;Setup!$C$5,"",MONTH(A1559)))</f>
      </c>
    </row>
    <row r="1560" spans="1:9" x14ac:dyDescent="0.25">
      <c r="A1560" s="22"/>
      <c r="F1560" s="23"/>
      <c r="G1560" s="23"/>
      <c r="H1560" s="14">
        <f>IF(F1560="","",F1560-N(G1560))</f>
      </c>
      <c r="I1560" s="24">
        <f>IF(A1560="","",IF(YEAR(A1560)&lt;&gt;Setup!$C$5,"",MONTH(A1560)))</f>
      </c>
    </row>
    <row r="1561" spans="1:9" x14ac:dyDescent="0.25">
      <c r="A1561" s="22"/>
      <c r="F1561" s="23"/>
      <c r="G1561" s="23"/>
      <c r="H1561" s="14">
        <f>IF(F1561="","",F1561-N(G1561))</f>
      </c>
      <c r="I1561" s="24">
        <f>IF(A1561="","",IF(YEAR(A1561)&lt;&gt;Setup!$C$5,"",MONTH(A1561)))</f>
      </c>
    </row>
    <row r="1562" spans="1:9" x14ac:dyDescent="0.25">
      <c r="A1562" s="22"/>
      <c r="F1562" s="23"/>
      <c r="G1562" s="23"/>
      <c r="H1562" s="14">
        <f>IF(F1562="","",F1562-N(G1562))</f>
      </c>
      <c r="I1562" s="24">
        <f>IF(A1562="","",IF(YEAR(A1562)&lt;&gt;Setup!$C$5,"",MONTH(A1562)))</f>
      </c>
    </row>
    <row r="1563" spans="1:9" x14ac:dyDescent="0.25">
      <c r="A1563" s="22"/>
      <c r="F1563" s="23"/>
      <c r="G1563" s="23"/>
      <c r="H1563" s="14">
        <f>IF(F1563="","",F1563-N(G1563))</f>
      </c>
      <c r="I1563" s="24">
        <f>IF(A1563="","",IF(YEAR(A1563)&lt;&gt;Setup!$C$5,"",MONTH(A1563)))</f>
      </c>
    </row>
    <row r="1564" spans="1:9" x14ac:dyDescent="0.25">
      <c r="A1564" s="22"/>
      <c r="F1564" s="23"/>
      <c r="G1564" s="23"/>
      <c r="H1564" s="14">
        <f>IF(F1564="","",F1564-N(G1564))</f>
      </c>
      <c r="I1564" s="24">
        <f>IF(A1564="","",IF(YEAR(A1564)&lt;&gt;Setup!$C$5,"",MONTH(A1564)))</f>
      </c>
    </row>
    <row r="1565" spans="1:9" x14ac:dyDescent="0.25">
      <c r="A1565" s="22"/>
      <c r="F1565" s="23"/>
      <c r="G1565" s="23"/>
      <c r="H1565" s="14">
        <f>IF(F1565="","",F1565-N(G1565))</f>
      </c>
      <c r="I1565" s="24">
        <f>IF(A1565="","",IF(YEAR(A1565)&lt;&gt;Setup!$C$5,"",MONTH(A1565)))</f>
      </c>
    </row>
    <row r="1566" spans="1:9" x14ac:dyDescent="0.25">
      <c r="A1566" s="22"/>
      <c r="F1566" s="23"/>
      <c r="G1566" s="23"/>
      <c r="H1566" s="14">
        <f>IF(F1566="","",F1566-N(G1566))</f>
      </c>
      <c r="I1566" s="24">
        <f>IF(A1566="","",IF(YEAR(A1566)&lt;&gt;Setup!$C$5,"",MONTH(A1566)))</f>
      </c>
    </row>
    <row r="1567" spans="1:9" x14ac:dyDescent="0.25">
      <c r="A1567" s="22"/>
      <c r="F1567" s="23"/>
      <c r="G1567" s="23"/>
      <c r="H1567" s="14">
        <f>IF(F1567="","",F1567-N(G1567))</f>
      </c>
      <c r="I1567" s="24">
        <f>IF(A1567="","",IF(YEAR(A1567)&lt;&gt;Setup!$C$5,"",MONTH(A1567)))</f>
      </c>
    </row>
    <row r="1568" spans="1:9" x14ac:dyDescent="0.25">
      <c r="A1568" s="22"/>
      <c r="F1568" s="23"/>
      <c r="G1568" s="23"/>
      <c r="H1568" s="14">
        <f>IF(F1568="","",F1568-N(G1568))</f>
      </c>
      <c r="I1568" s="24">
        <f>IF(A1568="","",IF(YEAR(A1568)&lt;&gt;Setup!$C$5,"",MONTH(A1568)))</f>
      </c>
    </row>
    <row r="1569" spans="1:9" x14ac:dyDescent="0.25">
      <c r="A1569" s="22"/>
      <c r="F1569" s="23"/>
      <c r="G1569" s="23"/>
      <c r="H1569" s="14">
        <f>IF(F1569="","",F1569-N(G1569))</f>
      </c>
      <c r="I1569" s="24">
        <f>IF(A1569="","",IF(YEAR(A1569)&lt;&gt;Setup!$C$5,"",MONTH(A1569)))</f>
      </c>
    </row>
    <row r="1570" spans="1:9" x14ac:dyDescent="0.25">
      <c r="A1570" s="22"/>
      <c r="F1570" s="23"/>
      <c r="G1570" s="23"/>
      <c r="H1570" s="14">
        <f>IF(F1570="","",F1570-N(G1570))</f>
      </c>
      <c r="I1570" s="24">
        <f>IF(A1570="","",IF(YEAR(A1570)&lt;&gt;Setup!$C$5,"",MONTH(A1570)))</f>
      </c>
    </row>
    <row r="1571" spans="1:9" x14ac:dyDescent="0.25">
      <c r="A1571" s="22"/>
      <c r="F1571" s="23"/>
      <c r="G1571" s="23"/>
      <c r="H1571" s="14">
        <f>IF(F1571="","",F1571-N(G1571))</f>
      </c>
      <c r="I1571" s="24">
        <f>IF(A1571="","",IF(YEAR(A1571)&lt;&gt;Setup!$C$5,"",MONTH(A1571)))</f>
      </c>
    </row>
    <row r="1572" spans="1:9" x14ac:dyDescent="0.25">
      <c r="A1572" s="22"/>
      <c r="F1572" s="23"/>
      <c r="G1572" s="23"/>
      <c r="H1572" s="14">
        <f>IF(F1572="","",F1572-N(G1572))</f>
      </c>
      <c r="I1572" s="24">
        <f>IF(A1572="","",IF(YEAR(A1572)&lt;&gt;Setup!$C$5,"",MONTH(A1572)))</f>
      </c>
    </row>
    <row r="1573" spans="1:9" x14ac:dyDescent="0.25">
      <c r="A1573" s="22"/>
      <c r="F1573" s="23"/>
      <c r="G1573" s="23"/>
      <c r="H1573" s="14">
        <f>IF(F1573="","",F1573-N(G1573))</f>
      </c>
      <c r="I1573" s="24">
        <f>IF(A1573="","",IF(YEAR(A1573)&lt;&gt;Setup!$C$5,"",MONTH(A1573)))</f>
      </c>
    </row>
    <row r="1574" spans="1:9" x14ac:dyDescent="0.25">
      <c r="A1574" s="22"/>
      <c r="F1574" s="23"/>
      <c r="G1574" s="23"/>
      <c r="H1574" s="14">
        <f>IF(F1574="","",F1574-N(G1574))</f>
      </c>
      <c r="I1574" s="24">
        <f>IF(A1574="","",IF(YEAR(A1574)&lt;&gt;Setup!$C$5,"",MONTH(A1574)))</f>
      </c>
    </row>
    <row r="1575" spans="1:9" x14ac:dyDescent="0.25">
      <c r="A1575" s="22"/>
      <c r="F1575" s="23"/>
      <c r="G1575" s="23"/>
      <c r="H1575" s="14">
        <f>IF(F1575="","",F1575-N(G1575))</f>
      </c>
      <c r="I1575" s="24">
        <f>IF(A1575="","",IF(YEAR(A1575)&lt;&gt;Setup!$C$5,"",MONTH(A1575)))</f>
      </c>
    </row>
    <row r="1576" spans="1:9" x14ac:dyDescent="0.25">
      <c r="A1576" s="22"/>
      <c r="F1576" s="23"/>
      <c r="G1576" s="23"/>
      <c r="H1576" s="14">
        <f>IF(F1576="","",F1576-N(G1576))</f>
      </c>
      <c r="I1576" s="24">
        <f>IF(A1576="","",IF(YEAR(A1576)&lt;&gt;Setup!$C$5,"",MONTH(A1576)))</f>
      </c>
    </row>
    <row r="1577" spans="1:9" x14ac:dyDescent="0.25">
      <c r="A1577" s="22"/>
      <c r="F1577" s="23"/>
      <c r="G1577" s="23"/>
      <c r="H1577" s="14">
        <f>IF(F1577="","",F1577-N(G1577))</f>
      </c>
      <c r="I1577" s="24">
        <f>IF(A1577="","",IF(YEAR(A1577)&lt;&gt;Setup!$C$5,"",MONTH(A1577)))</f>
      </c>
    </row>
    <row r="1578" spans="1:9" x14ac:dyDescent="0.25">
      <c r="A1578" s="22"/>
      <c r="F1578" s="23"/>
      <c r="G1578" s="23"/>
      <c r="H1578" s="14">
        <f>IF(F1578="","",F1578-N(G1578))</f>
      </c>
      <c r="I1578" s="24">
        <f>IF(A1578="","",IF(YEAR(A1578)&lt;&gt;Setup!$C$5,"",MONTH(A1578)))</f>
      </c>
    </row>
    <row r="1579" spans="1:9" x14ac:dyDescent="0.25">
      <c r="A1579" s="22"/>
      <c r="F1579" s="23"/>
      <c r="G1579" s="23"/>
      <c r="H1579" s="14">
        <f>IF(F1579="","",F1579-N(G1579))</f>
      </c>
      <c r="I1579" s="24">
        <f>IF(A1579="","",IF(YEAR(A1579)&lt;&gt;Setup!$C$5,"",MONTH(A1579)))</f>
      </c>
    </row>
    <row r="1580" spans="1:9" x14ac:dyDescent="0.25">
      <c r="A1580" s="22"/>
      <c r="F1580" s="23"/>
      <c r="G1580" s="23"/>
      <c r="H1580" s="14">
        <f>IF(F1580="","",F1580-N(G1580))</f>
      </c>
      <c r="I1580" s="24">
        <f>IF(A1580="","",IF(YEAR(A1580)&lt;&gt;Setup!$C$5,"",MONTH(A1580)))</f>
      </c>
    </row>
    <row r="1581" spans="1:9" x14ac:dyDescent="0.25">
      <c r="A1581" s="22"/>
      <c r="F1581" s="23"/>
      <c r="G1581" s="23"/>
      <c r="H1581" s="14">
        <f>IF(F1581="","",F1581-N(G1581))</f>
      </c>
      <c r="I1581" s="24">
        <f>IF(A1581="","",IF(YEAR(A1581)&lt;&gt;Setup!$C$5,"",MONTH(A1581)))</f>
      </c>
    </row>
    <row r="1582" spans="1:9" x14ac:dyDescent="0.25">
      <c r="A1582" s="22"/>
      <c r="F1582" s="23"/>
      <c r="G1582" s="23"/>
      <c r="H1582" s="14">
        <f>IF(F1582="","",F1582-N(G1582))</f>
      </c>
      <c r="I1582" s="24">
        <f>IF(A1582="","",IF(YEAR(A1582)&lt;&gt;Setup!$C$5,"",MONTH(A1582)))</f>
      </c>
    </row>
    <row r="1583" spans="1:9" x14ac:dyDescent="0.25">
      <c r="A1583" s="22"/>
      <c r="F1583" s="23"/>
      <c r="G1583" s="23"/>
      <c r="H1583" s="14">
        <f>IF(F1583="","",F1583-N(G1583))</f>
      </c>
      <c r="I1583" s="24">
        <f>IF(A1583="","",IF(YEAR(A1583)&lt;&gt;Setup!$C$5,"",MONTH(A1583)))</f>
      </c>
    </row>
    <row r="1584" spans="1:9" x14ac:dyDescent="0.25">
      <c r="A1584" s="22"/>
      <c r="F1584" s="23"/>
      <c r="G1584" s="23"/>
      <c r="H1584" s="14">
        <f>IF(F1584="","",F1584-N(G1584))</f>
      </c>
      <c r="I1584" s="24">
        <f>IF(A1584="","",IF(YEAR(A1584)&lt;&gt;Setup!$C$5,"",MONTH(A1584)))</f>
      </c>
    </row>
    <row r="1585" spans="1:9" x14ac:dyDescent="0.25">
      <c r="A1585" s="22"/>
      <c r="F1585" s="23"/>
      <c r="G1585" s="23"/>
      <c r="H1585" s="14">
        <f>IF(F1585="","",F1585-N(G1585))</f>
      </c>
      <c r="I1585" s="24">
        <f>IF(A1585="","",IF(YEAR(A1585)&lt;&gt;Setup!$C$5,"",MONTH(A1585)))</f>
      </c>
    </row>
    <row r="1586" spans="1:9" x14ac:dyDescent="0.25">
      <c r="A1586" s="22"/>
      <c r="F1586" s="23"/>
      <c r="G1586" s="23"/>
      <c r="H1586" s="14">
        <f>IF(F1586="","",F1586-N(G1586))</f>
      </c>
      <c r="I1586" s="24">
        <f>IF(A1586="","",IF(YEAR(A1586)&lt;&gt;Setup!$C$5,"",MONTH(A1586)))</f>
      </c>
    </row>
    <row r="1587" spans="1:9" x14ac:dyDescent="0.25">
      <c r="A1587" s="22"/>
      <c r="F1587" s="23"/>
      <c r="G1587" s="23"/>
      <c r="H1587" s="14">
        <f>IF(F1587="","",F1587-N(G1587))</f>
      </c>
      <c r="I1587" s="24">
        <f>IF(A1587="","",IF(YEAR(A1587)&lt;&gt;Setup!$C$5,"",MONTH(A1587)))</f>
      </c>
    </row>
    <row r="1588" spans="1:9" x14ac:dyDescent="0.25">
      <c r="A1588" s="22"/>
      <c r="F1588" s="23"/>
      <c r="G1588" s="23"/>
      <c r="H1588" s="14">
        <f>IF(F1588="","",F1588-N(G1588))</f>
      </c>
      <c r="I1588" s="24">
        <f>IF(A1588="","",IF(YEAR(A1588)&lt;&gt;Setup!$C$5,"",MONTH(A1588)))</f>
      </c>
    </row>
    <row r="1589" spans="1:9" x14ac:dyDescent="0.25">
      <c r="A1589" s="22"/>
      <c r="F1589" s="23"/>
      <c r="G1589" s="23"/>
      <c r="H1589" s="14">
        <f>IF(F1589="","",F1589-N(G1589))</f>
      </c>
      <c r="I1589" s="24">
        <f>IF(A1589="","",IF(YEAR(A1589)&lt;&gt;Setup!$C$5,"",MONTH(A1589)))</f>
      </c>
    </row>
    <row r="1590" spans="1:9" x14ac:dyDescent="0.25">
      <c r="A1590" s="22"/>
      <c r="F1590" s="23"/>
      <c r="G1590" s="23"/>
      <c r="H1590" s="14">
        <f>IF(F1590="","",F1590-N(G1590))</f>
      </c>
      <c r="I1590" s="24">
        <f>IF(A1590="","",IF(YEAR(A1590)&lt;&gt;Setup!$C$5,"",MONTH(A1590)))</f>
      </c>
    </row>
    <row r="1591" spans="1:9" x14ac:dyDescent="0.25">
      <c r="A1591" s="22"/>
      <c r="F1591" s="23"/>
      <c r="G1591" s="23"/>
      <c r="H1591" s="14">
        <f>IF(F1591="","",F1591-N(G1591))</f>
      </c>
      <c r="I1591" s="24">
        <f>IF(A1591="","",IF(YEAR(A1591)&lt;&gt;Setup!$C$5,"",MONTH(A1591)))</f>
      </c>
    </row>
    <row r="1592" spans="1:9" x14ac:dyDescent="0.25">
      <c r="A1592" s="22"/>
      <c r="F1592" s="23"/>
      <c r="G1592" s="23"/>
      <c r="H1592" s="14">
        <f>IF(F1592="","",F1592-N(G1592))</f>
      </c>
      <c r="I1592" s="24">
        <f>IF(A1592="","",IF(YEAR(A1592)&lt;&gt;Setup!$C$5,"",MONTH(A1592)))</f>
      </c>
    </row>
    <row r="1593" spans="1:9" x14ac:dyDescent="0.25">
      <c r="A1593" s="22"/>
      <c r="F1593" s="23"/>
      <c r="G1593" s="23"/>
      <c r="H1593" s="14">
        <f>IF(F1593="","",F1593-N(G1593))</f>
      </c>
      <c r="I1593" s="24">
        <f>IF(A1593="","",IF(YEAR(A1593)&lt;&gt;Setup!$C$5,"",MONTH(A1593)))</f>
      </c>
    </row>
    <row r="1594" spans="1:9" x14ac:dyDescent="0.25">
      <c r="A1594" s="22"/>
      <c r="F1594" s="23"/>
      <c r="G1594" s="23"/>
      <c r="H1594" s="14">
        <f>IF(F1594="","",F1594-N(G1594))</f>
      </c>
      <c r="I1594" s="24">
        <f>IF(A1594="","",IF(YEAR(A1594)&lt;&gt;Setup!$C$5,"",MONTH(A1594)))</f>
      </c>
    </row>
    <row r="1595" spans="1:9" x14ac:dyDescent="0.25">
      <c r="A1595" s="22"/>
      <c r="F1595" s="23"/>
      <c r="G1595" s="23"/>
      <c r="H1595" s="14">
        <f>IF(F1595="","",F1595-N(G1595))</f>
      </c>
      <c r="I1595" s="24">
        <f>IF(A1595="","",IF(YEAR(A1595)&lt;&gt;Setup!$C$5,"",MONTH(A1595)))</f>
      </c>
    </row>
    <row r="1596" spans="1:9" x14ac:dyDescent="0.25">
      <c r="A1596" s="22"/>
      <c r="F1596" s="23"/>
      <c r="G1596" s="23"/>
      <c r="H1596" s="14">
        <f>IF(F1596="","",F1596-N(G1596))</f>
      </c>
      <c r="I1596" s="24">
        <f>IF(A1596="","",IF(YEAR(A1596)&lt;&gt;Setup!$C$5,"",MONTH(A1596)))</f>
      </c>
    </row>
    <row r="1597" spans="1:9" x14ac:dyDescent="0.25">
      <c r="A1597" s="22"/>
      <c r="F1597" s="23"/>
      <c r="G1597" s="23"/>
      <c r="H1597" s="14">
        <f>IF(F1597="","",F1597-N(G1597))</f>
      </c>
      <c r="I1597" s="24">
        <f>IF(A1597="","",IF(YEAR(A1597)&lt;&gt;Setup!$C$5,"",MONTH(A1597)))</f>
      </c>
    </row>
    <row r="1598" spans="1:9" x14ac:dyDescent="0.25">
      <c r="A1598" s="22"/>
      <c r="F1598" s="23"/>
      <c r="G1598" s="23"/>
      <c r="H1598" s="14">
        <f>IF(F1598="","",F1598-N(G1598))</f>
      </c>
      <c r="I1598" s="24">
        <f>IF(A1598="","",IF(YEAR(A1598)&lt;&gt;Setup!$C$5,"",MONTH(A1598)))</f>
      </c>
    </row>
    <row r="1599" spans="1:9" x14ac:dyDescent="0.25">
      <c r="A1599" s="22"/>
      <c r="F1599" s="23"/>
      <c r="G1599" s="23"/>
      <c r="H1599" s="14">
        <f>IF(F1599="","",F1599-N(G1599))</f>
      </c>
      <c r="I1599" s="24">
        <f>IF(A1599="","",IF(YEAR(A1599)&lt;&gt;Setup!$C$5,"",MONTH(A1599)))</f>
      </c>
    </row>
    <row r="1600" spans="1:9" x14ac:dyDescent="0.25">
      <c r="A1600" s="22"/>
      <c r="F1600" s="23"/>
      <c r="G1600" s="23"/>
      <c r="H1600" s="14">
        <f>IF(F1600="","",F1600-N(G1600))</f>
      </c>
      <c r="I1600" s="24">
        <f>IF(A1600="","",IF(YEAR(A1600)&lt;&gt;Setup!$C$5,"",MONTH(A1600)))</f>
      </c>
    </row>
    <row r="1601" spans="1:9" x14ac:dyDescent="0.25">
      <c r="A1601" s="22"/>
      <c r="F1601" s="23"/>
      <c r="G1601" s="23"/>
      <c r="H1601" s="14">
        <f>IF(F1601="","",F1601-N(G1601))</f>
      </c>
      <c r="I1601" s="24">
        <f>IF(A1601="","",IF(YEAR(A1601)&lt;&gt;Setup!$C$5,"",MONTH(A1601)))</f>
      </c>
    </row>
    <row r="1602" spans="1:9" x14ac:dyDescent="0.25">
      <c r="A1602" s="22"/>
      <c r="F1602" s="23"/>
      <c r="G1602" s="23"/>
      <c r="H1602" s="14">
        <f>IF(F1602="","",F1602-N(G1602))</f>
      </c>
      <c r="I1602" s="24">
        <f>IF(A1602="","",IF(YEAR(A1602)&lt;&gt;Setup!$C$5,"",MONTH(A1602)))</f>
      </c>
    </row>
    <row r="1603" spans="1:9" x14ac:dyDescent="0.25">
      <c r="A1603" s="22"/>
      <c r="F1603" s="23"/>
      <c r="G1603" s="23"/>
      <c r="H1603" s="14">
        <f>IF(F1603="","",F1603-N(G1603))</f>
      </c>
      <c r="I1603" s="24">
        <f>IF(A1603="","",IF(YEAR(A1603)&lt;&gt;Setup!$C$5,"",MONTH(A1603)))</f>
      </c>
    </row>
    <row r="1604" spans="1:9" x14ac:dyDescent="0.25">
      <c r="A1604" s="22"/>
      <c r="F1604" s="23"/>
      <c r="G1604" s="23"/>
      <c r="H1604" s="14">
        <f>IF(F1604="","",F1604-N(G1604))</f>
      </c>
      <c r="I1604" s="24">
        <f>IF(A1604="","",IF(YEAR(A1604)&lt;&gt;Setup!$C$5,"",MONTH(A1604)))</f>
      </c>
    </row>
    <row r="1605" spans="1:9" x14ac:dyDescent="0.25">
      <c r="A1605" s="22"/>
      <c r="F1605" s="23"/>
      <c r="G1605" s="23"/>
      <c r="H1605" s="14">
        <f>IF(F1605="","",F1605-N(G1605))</f>
      </c>
      <c r="I1605" s="24">
        <f>IF(A1605="","",IF(YEAR(A1605)&lt;&gt;Setup!$C$5,"",MONTH(A1605)))</f>
      </c>
    </row>
    <row r="1606" spans="1:9" x14ac:dyDescent="0.25">
      <c r="A1606" s="22"/>
      <c r="F1606" s="23"/>
      <c r="G1606" s="23"/>
      <c r="H1606" s="14">
        <f>IF(F1606="","",F1606-N(G1606))</f>
      </c>
      <c r="I1606" s="24">
        <f>IF(A1606="","",IF(YEAR(A1606)&lt;&gt;Setup!$C$5,"",MONTH(A1606)))</f>
      </c>
    </row>
    <row r="1607" spans="1:9" x14ac:dyDescent="0.25">
      <c r="A1607" s="22"/>
      <c r="F1607" s="23"/>
      <c r="G1607" s="23"/>
      <c r="H1607" s="14">
        <f>IF(F1607="","",F1607-N(G1607))</f>
      </c>
      <c r="I1607" s="24">
        <f>IF(A1607="","",IF(YEAR(A1607)&lt;&gt;Setup!$C$5,"",MONTH(A1607)))</f>
      </c>
    </row>
    <row r="1608" spans="1:9" x14ac:dyDescent="0.25">
      <c r="A1608" s="22"/>
      <c r="F1608" s="23"/>
      <c r="G1608" s="23"/>
      <c r="H1608" s="14">
        <f>IF(F1608="","",F1608-N(G1608))</f>
      </c>
      <c r="I1608" s="24">
        <f>IF(A1608="","",IF(YEAR(A1608)&lt;&gt;Setup!$C$5,"",MONTH(A1608)))</f>
      </c>
    </row>
    <row r="1609" spans="1:9" x14ac:dyDescent="0.25">
      <c r="A1609" s="22"/>
      <c r="F1609" s="23"/>
      <c r="G1609" s="23"/>
      <c r="H1609" s="14">
        <f>IF(F1609="","",F1609-N(G1609))</f>
      </c>
      <c r="I1609" s="24">
        <f>IF(A1609="","",IF(YEAR(A1609)&lt;&gt;Setup!$C$5,"",MONTH(A1609)))</f>
      </c>
    </row>
    <row r="1610" spans="1:9" x14ac:dyDescent="0.25">
      <c r="A1610" s="22"/>
      <c r="F1610" s="23"/>
      <c r="G1610" s="23"/>
      <c r="H1610" s="14">
        <f>IF(F1610="","",F1610-N(G1610))</f>
      </c>
      <c r="I1610" s="24">
        <f>IF(A1610="","",IF(YEAR(A1610)&lt;&gt;Setup!$C$5,"",MONTH(A1610)))</f>
      </c>
    </row>
    <row r="1611" spans="1:9" x14ac:dyDescent="0.25">
      <c r="A1611" s="22"/>
      <c r="F1611" s="23"/>
      <c r="G1611" s="23"/>
      <c r="H1611" s="14">
        <f>IF(F1611="","",F1611-N(G1611))</f>
      </c>
      <c r="I1611" s="24">
        <f>IF(A1611="","",IF(YEAR(A1611)&lt;&gt;Setup!$C$5,"",MONTH(A1611)))</f>
      </c>
    </row>
    <row r="1612" spans="1:9" x14ac:dyDescent="0.25">
      <c r="A1612" s="22"/>
      <c r="F1612" s="23"/>
      <c r="G1612" s="23"/>
      <c r="H1612" s="14">
        <f>IF(F1612="","",F1612-N(G1612))</f>
      </c>
      <c r="I1612" s="24">
        <f>IF(A1612="","",IF(YEAR(A1612)&lt;&gt;Setup!$C$5,"",MONTH(A1612)))</f>
      </c>
    </row>
    <row r="1613" spans="1:9" x14ac:dyDescent="0.25">
      <c r="A1613" s="22"/>
      <c r="F1613" s="23"/>
      <c r="G1613" s="23"/>
      <c r="H1613" s="14">
        <f>IF(F1613="","",F1613-N(G1613))</f>
      </c>
      <c r="I1613" s="24">
        <f>IF(A1613="","",IF(YEAR(A1613)&lt;&gt;Setup!$C$5,"",MONTH(A1613)))</f>
      </c>
    </row>
    <row r="1614" spans="1:9" x14ac:dyDescent="0.25">
      <c r="A1614" s="22"/>
      <c r="F1614" s="23"/>
      <c r="G1614" s="23"/>
      <c r="H1614" s="14">
        <f>IF(F1614="","",F1614-N(G1614))</f>
      </c>
      <c r="I1614" s="24">
        <f>IF(A1614="","",IF(YEAR(A1614)&lt;&gt;Setup!$C$5,"",MONTH(A1614)))</f>
      </c>
    </row>
    <row r="1615" spans="1:9" x14ac:dyDescent="0.25">
      <c r="A1615" s="22"/>
      <c r="F1615" s="23"/>
      <c r="G1615" s="23"/>
      <c r="H1615" s="14">
        <f>IF(F1615="","",F1615-N(G1615))</f>
      </c>
      <c r="I1615" s="24">
        <f>IF(A1615="","",IF(YEAR(A1615)&lt;&gt;Setup!$C$5,"",MONTH(A1615)))</f>
      </c>
    </row>
    <row r="1616" spans="1:9" x14ac:dyDescent="0.25">
      <c r="A1616" s="22"/>
      <c r="F1616" s="23"/>
      <c r="G1616" s="23"/>
      <c r="H1616" s="14">
        <f>IF(F1616="","",F1616-N(G1616))</f>
      </c>
      <c r="I1616" s="24">
        <f>IF(A1616="","",IF(YEAR(A1616)&lt;&gt;Setup!$C$5,"",MONTH(A1616)))</f>
      </c>
    </row>
    <row r="1617" spans="1:9" x14ac:dyDescent="0.25">
      <c r="A1617" s="22"/>
      <c r="F1617" s="23"/>
      <c r="G1617" s="23"/>
      <c r="H1617" s="14">
        <f>IF(F1617="","",F1617-N(G1617))</f>
      </c>
      <c r="I1617" s="24">
        <f>IF(A1617="","",IF(YEAR(A1617)&lt;&gt;Setup!$C$5,"",MONTH(A1617)))</f>
      </c>
    </row>
    <row r="1618" spans="1:9" x14ac:dyDescent="0.25">
      <c r="A1618" s="22"/>
      <c r="F1618" s="23"/>
      <c r="G1618" s="23"/>
      <c r="H1618" s="14">
        <f>IF(F1618="","",F1618-N(G1618))</f>
      </c>
      <c r="I1618" s="24">
        <f>IF(A1618="","",IF(YEAR(A1618)&lt;&gt;Setup!$C$5,"",MONTH(A1618)))</f>
      </c>
    </row>
    <row r="1619" spans="1:9" x14ac:dyDescent="0.25">
      <c r="A1619" s="22"/>
      <c r="F1619" s="23"/>
      <c r="G1619" s="23"/>
      <c r="H1619" s="14">
        <f>IF(F1619="","",F1619-N(G1619))</f>
      </c>
      <c r="I1619" s="24">
        <f>IF(A1619="","",IF(YEAR(A1619)&lt;&gt;Setup!$C$5,"",MONTH(A1619)))</f>
      </c>
    </row>
    <row r="1620" spans="1:9" x14ac:dyDescent="0.25">
      <c r="A1620" s="22"/>
      <c r="F1620" s="23"/>
      <c r="G1620" s="23"/>
      <c r="H1620" s="14">
        <f>IF(F1620="","",F1620-N(G1620))</f>
      </c>
      <c r="I1620" s="24">
        <f>IF(A1620="","",IF(YEAR(A1620)&lt;&gt;Setup!$C$5,"",MONTH(A1620)))</f>
      </c>
    </row>
    <row r="1621" spans="1:9" x14ac:dyDescent="0.25">
      <c r="A1621" s="22"/>
      <c r="F1621" s="23"/>
      <c r="G1621" s="23"/>
      <c r="H1621" s="14">
        <f>IF(F1621="","",F1621-N(G1621))</f>
      </c>
      <c r="I1621" s="24">
        <f>IF(A1621="","",IF(YEAR(A1621)&lt;&gt;Setup!$C$5,"",MONTH(A1621)))</f>
      </c>
    </row>
    <row r="1622" spans="1:9" x14ac:dyDescent="0.25">
      <c r="A1622" s="22"/>
      <c r="F1622" s="23"/>
      <c r="G1622" s="23"/>
      <c r="H1622" s="14">
        <f>IF(F1622="","",F1622-N(G1622))</f>
      </c>
      <c r="I1622" s="24">
        <f>IF(A1622="","",IF(YEAR(A1622)&lt;&gt;Setup!$C$5,"",MONTH(A1622)))</f>
      </c>
    </row>
    <row r="1623" spans="1:9" x14ac:dyDescent="0.25">
      <c r="A1623" s="22"/>
      <c r="F1623" s="23"/>
      <c r="G1623" s="23"/>
      <c r="H1623" s="14">
        <f>IF(F1623="","",F1623-N(G1623))</f>
      </c>
      <c r="I1623" s="24">
        <f>IF(A1623="","",IF(YEAR(A1623)&lt;&gt;Setup!$C$5,"",MONTH(A1623)))</f>
      </c>
    </row>
    <row r="1624" spans="1:9" x14ac:dyDescent="0.25">
      <c r="A1624" s="22"/>
      <c r="F1624" s="23"/>
      <c r="G1624" s="23"/>
      <c r="H1624" s="14">
        <f>IF(F1624="","",F1624-N(G1624))</f>
      </c>
      <c r="I1624" s="24">
        <f>IF(A1624="","",IF(YEAR(A1624)&lt;&gt;Setup!$C$5,"",MONTH(A1624)))</f>
      </c>
    </row>
    <row r="1625" spans="1:9" x14ac:dyDescent="0.25">
      <c r="A1625" s="22"/>
      <c r="F1625" s="23"/>
      <c r="G1625" s="23"/>
      <c r="H1625" s="14">
        <f>IF(F1625="","",F1625-N(G1625))</f>
      </c>
      <c r="I1625" s="24">
        <f>IF(A1625="","",IF(YEAR(A1625)&lt;&gt;Setup!$C$5,"",MONTH(A1625)))</f>
      </c>
    </row>
    <row r="1626" spans="1:9" x14ac:dyDescent="0.25">
      <c r="A1626" s="22"/>
      <c r="F1626" s="23"/>
      <c r="G1626" s="23"/>
      <c r="H1626" s="14">
        <f>IF(F1626="","",F1626-N(G1626))</f>
      </c>
      <c r="I1626" s="24">
        <f>IF(A1626="","",IF(YEAR(A1626)&lt;&gt;Setup!$C$5,"",MONTH(A1626)))</f>
      </c>
    </row>
    <row r="1627" spans="1:9" x14ac:dyDescent="0.25">
      <c r="A1627" s="22"/>
      <c r="F1627" s="23"/>
      <c r="G1627" s="23"/>
      <c r="H1627" s="14">
        <f>IF(F1627="","",F1627-N(G1627))</f>
      </c>
      <c r="I1627" s="24">
        <f>IF(A1627="","",IF(YEAR(A1627)&lt;&gt;Setup!$C$5,"",MONTH(A1627)))</f>
      </c>
    </row>
    <row r="1628" spans="1:9" x14ac:dyDescent="0.25">
      <c r="A1628" s="22"/>
      <c r="F1628" s="23"/>
      <c r="G1628" s="23"/>
      <c r="H1628" s="14">
        <f>IF(F1628="","",F1628-N(G1628))</f>
      </c>
      <c r="I1628" s="24">
        <f>IF(A1628="","",IF(YEAR(A1628)&lt;&gt;Setup!$C$5,"",MONTH(A1628)))</f>
      </c>
    </row>
    <row r="1629" spans="1:9" x14ac:dyDescent="0.25">
      <c r="A1629" s="22"/>
      <c r="F1629" s="23"/>
      <c r="G1629" s="23"/>
      <c r="H1629" s="14">
        <f>IF(F1629="","",F1629-N(G1629))</f>
      </c>
      <c r="I1629" s="24">
        <f>IF(A1629="","",IF(YEAR(A1629)&lt;&gt;Setup!$C$5,"",MONTH(A1629)))</f>
      </c>
    </row>
    <row r="1630" spans="1:9" x14ac:dyDescent="0.25">
      <c r="A1630" s="22"/>
      <c r="F1630" s="23"/>
      <c r="G1630" s="23"/>
      <c r="H1630" s="14">
        <f>IF(F1630="","",F1630-N(G1630))</f>
      </c>
      <c r="I1630" s="24">
        <f>IF(A1630="","",IF(YEAR(A1630)&lt;&gt;Setup!$C$5,"",MONTH(A1630)))</f>
      </c>
    </row>
    <row r="1631" spans="1:9" x14ac:dyDescent="0.25">
      <c r="A1631" s="22"/>
      <c r="F1631" s="23"/>
      <c r="G1631" s="23"/>
      <c r="H1631" s="14">
        <f>IF(F1631="","",F1631-N(G1631))</f>
      </c>
      <c r="I1631" s="24">
        <f>IF(A1631="","",IF(YEAR(A1631)&lt;&gt;Setup!$C$5,"",MONTH(A1631)))</f>
      </c>
    </row>
    <row r="1632" spans="1:9" x14ac:dyDescent="0.25">
      <c r="A1632" s="22"/>
      <c r="F1632" s="23"/>
      <c r="G1632" s="23"/>
      <c r="H1632" s="14">
        <f>IF(F1632="","",F1632-N(G1632))</f>
      </c>
      <c r="I1632" s="24">
        <f>IF(A1632="","",IF(YEAR(A1632)&lt;&gt;Setup!$C$5,"",MONTH(A1632)))</f>
      </c>
    </row>
    <row r="1633" spans="1:9" x14ac:dyDescent="0.25">
      <c r="A1633" s="22"/>
      <c r="F1633" s="23"/>
      <c r="G1633" s="23"/>
      <c r="H1633" s="14">
        <f>IF(F1633="","",F1633-N(G1633))</f>
      </c>
      <c r="I1633" s="24">
        <f>IF(A1633="","",IF(YEAR(A1633)&lt;&gt;Setup!$C$5,"",MONTH(A1633)))</f>
      </c>
    </row>
    <row r="1634" spans="1:9" x14ac:dyDescent="0.25">
      <c r="A1634" s="22"/>
      <c r="F1634" s="23"/>
      <c r="G1634" s="23"/>
      <c r="H1634" s="14">
        <f>IF(F1634="","",F1634-N(G1634))</f>
      </c>
      <c r="I1634" s="24">
        <f>IF(A1634="","",IF(YEAR(A1634)&lt;&gt;Setup!$C$5,"",MONTH(A1634)))</f>
      </c>
    </row>
    <row r="1635" spans="1:9" x14ac:dyDescent="0.25">
      <c r="A1635" s="22"/>
      <c r="F1635" s="23"/>
      <c r="G1635" s="23"/>
      <c r="H1635" s="14">
        <f>IF(F1635="","",F1635-N(G1635))</f>
      </c>
      <c r="I1635" s="24">
        <f>IF(A1635="","",IF(YEAR(A1635)&lt;&gt;Setup!$C$5,"",MONTH(A1635)))</f>
      </c>
    </row>
    <row r="1636" spans="1:9" x14ac:dyDescent="0.25">
      <c r="A1636" s="22"/>
      <c r="F1636" s="23"/>
      <c r="G1636" s="23"/>
      <c r="H1636" s="14">
        <f>IF(F1636="","",F1636-N(G1636))</f>
      </c>
      <c r="I1636" s="24">
        <f>IF(A1636="","",IF(YEAR(A1636)&lt;&gt;Setup!$C$5,"",MONTH(A1636)))</f>
      </c>
    </row>
    <row r="1637" spans="1:9" x14ac:dyDescent="0.25">
      <c r="A1637" s="22"/>
      <c r="F1637" s="23"/>
      <c r="G1637" s="23"/>
      <c r="H1637" s="14">
        <f>IF(F1637="","",F1637-N(G1637))</f>
      </c>
      <c r="I1637" s="24">
        <f>IF(A1637="","",IF(YEAR(A1637)&lt;&gt;Setup!$C$5,"",MONTH(A1637)))</f>
      </c>
    </row>
    <row r="1638" spans="1:9" x14ac:dyDescent="0.25">
      <c r="A1638" s="22"/>
      <c r="F1638" s="23"/>
      <c r="G1638" s="23"/>
      <c r="H1638" s="14">
        <f>IF(F1638="","",F1638-N(G1638))</f>
      </c>
      <c r="I1638" s="24">
        <f>IF(A1638="","",IF(YEAR(A1638)&lt;&gt;Setup!$C$5,"",MONTH(A1638)))</f>
      </c>
    </row>
    <row r="1639" spans="1:9" x14ac:dyDescent="0.25">
      <c r="A1639" s="22"/>
      <c r="F1639" s="23"/>
      <c r="G1639" s="23"/>
      <c r="H1639" s="14">
        <f>IF(F1639="","",F1639-N(G1639))</f>
      </c>
      <c r="I1639" s="24">
        <f>IF(A1639="","",IF(YEAR(A1639)&lt;&gt;Setup!$C$5,"",MONTH(A1639)))</f>
      </c>
    </row>
    <row r="1640" spans="1:9" x14ac:dyDescent="0.25">
      <c r="A1640" s="22"/>
      <c r="F1640" s="23"/>
      <c r="G1640" s="23"/>
      <c r="H1640" s="14">
        <f>IF(F1640="","",F1640-N(G1640))</f>
      </c>
      <c r="I1640" s="24">
        <f>IF(A1640="","",IF(YEAR(A1640)&lt;&gt;Setup!$C$5,"",MONTH(A1640)))</f>
      </c>
    </row>
    <row r="1641" spans="1:9" x14ac:dyDescent="0.25">
      <c r="A1641" s="22"/>
      <c r="F1641" s="23"/>
      <c r="G1641" s="23"/>
      <c r="H1641" s="14">
        <f>IF(F1641="","",F1641-N(G1641))</f>
      </c>
      <c r="I1641" s="24">
        <f>IF(A1641="","",IF(YEAR(A1641)&lt;&gt;Setup!$C$5,"",MONTH(A1641)))</f>
      </c>
    </row>
    <row r="1642" spans="1:9" x14ac:dyDescent="0.25">
      <c r="A1642" s="22"/>
      <c r="F1642" s="23"/>
      <c r="G1642" s="23"/>
      <c r="H1642" s="14">
        <f>IF(F1642="","",F1642-N(G1642))</f>
      </c>
      <c r="I1642" s="24">
        <f>IF(A1642="","",IF(YEAR(A1642)&lt;&gt;Setup!$C$5,"",MONTH(A1642)))</f>
      </c>
    </row>
    <row r="1643" spans="1:9" x14ac:dyDescent="0.25">
      <c r="A1643" s="22"/>
      <c r="F1643" s="23"/>
      <c r="G1643" s="23"/>
      <c r="H1643" s="14">
        <f>IF(F1643="","",F1643-N(G1643))</f>
      </c>
      <c r="I1643" s="24">
        <f>IF(A1643="","",IF(YEAR(A1643)&lt;&gt;Setup!$C$5,"",MONTH(A1643)))</f>
      </c>
    </row>
    <row r="1644" spans="1:9" x14ac:dyDescent="0.25">
      <c r="A1644" s="22"/>
      <c r="F1644" s="23"/>
      <c r="G1644" s="23"/>
      <c r="H1644" s="14">
        <f>IF(F1644="","",F1644-N(G1644))</f>
      </c>
      <c r="I1644" s="24">
        <f>IF(A1644="","",IF(YEAR(A1644)&lt;&gt;Setup!$C$5,"",MONTH(A1644)))</f>
      </c>
    </row>
    <row r="1645" spans="1:9" x14ac:dyDescent="0.25">
      <c r="A1645" s="22"/>
      <c r="F1645" s="23"/>
      <c r="G1645" s="23"/>
      <c r="H1645" s="14">
        <f>IF(F1645="","",F1645-N(G1645))</f>
      </c>
      <c r="I1645" s="24">
        <f>IF(A1645="","",IF(YEAR(A1645)&lt;&gt;Setup!$C$5,"",MONTH(A1645)))</f>
      </c>
    </row>
    <row r="1646" spans="1:9" x14ac:dyDescent="0.25">
      <c r="A1646" s="22"/>
      <c r="F1646" s="23"/>
      <c r="G1646" s="23"/>
      <c r="H1646" s="14">
        <f>IF(F1646="","",F1646-N(G1646))</f>
      </c>
      <c r="I1646" s="24">
        <f>IF(A1646="","",IF(YEAR(A1646)&lt;&gt;Setup!$C$5,"",MONTH(A1646)))</f>
      </c>
    </row>
    <row r="1647" spans="1:9" x14ac:dyDescent="0.25">
      <c r="A1647" s="22"/>
      <c r="F1647" s="23"/>
      <c r="G1647" s="23"/>
      <c r="H1647" s="14">
        <f>IF(F1647="","",F1647-N(G1647))</f>
      </c>
      <c r="I1647" s="24">
        <f>IF(A1647="","",IF(YEAR(A1647)&lt;&gt;Setup!$C$5,"",MONTH(A1647)))</f>
      </c>
    </row>
    <row r="1648" spans="1:9" x14ac:dyDescent="0.25">
      <c r="A1648" s="22"/>
      <c r="F1648" s="23"/>
      <c r="G1648" s="23"/>
      <c r="H1648" s="14">
        <f>IF(F1648="","",F1648-N(G1648))</f>
      </c>
      <c r="I1648" s="24">
        <f>IF(A1648="","",IF(YEAR(A1648)&lt;&gt;Setup!$C$5,"",MONTH(A1648)))</f>
      </c>
    </row>
    <row r="1649" spans="1:9" x14ac:dyDescent="0.25">
      <c r="A1649" s="22"/>
      <c r="F1649" s="23"/>
      <c r="G1649" s="23"/>
      <c r="H1649" s="14">
        <f>IF(F1649="","",F1649-N(G1649))</f>
      </c>
      <c r="I1649" s="24">
        <f>IF(A1649="","",IF(YEAR(A1649)&lt;&gt;Setup!$C$5,"",MONTH(A1649)))</f>
      </c>
    </row>
    <row r="1650" spans="1:9" x14ac:dyDescent="0.25">
      <c r="A1650" s="22"/>
      <c r="F1650" s="23"/>
      <c r="G1650" s="23"/>
      <c r="H1650" s="14">
        <f>IF(F1650="","",F1650-N(G1650))</f>
      </c>
      <c r="I1650" s="24">
        <f>IF(A1650="","",IF(YEAR(A1650)&lt;&gt;Setup!$C$5,"",MONTH(A1650)))</f>
      </c>
    </row>
    <row r="1651" spans="1:9" x14ac:dyDescent="0.25">
      <c r="A1651" s="22"/>
      <c r="F1651" s="23"/>
      <c r="G1651" s="23"/>
      <c r="H1651" s="14">
        <f>IF(F1651="","",F1651-N(G1651))</f>
      </c>
      <c r="I1651" s="24">
        <f>IF(A1651="","",IF(YEAR(A1651)&lt;&gt;Setup!$C$5,"",MONTH(A1651)))</f>
      </c>
    </row>
    <row r="1652" spans="1:9" x14ac:dyDescent="0.25">
      <c r="A1652" s="22"/>
      <c r="F1652" s="23"/>
      <c r="G1652" s="23"/>
      <c r="H1652" s="14">
        <f>IF(F1652="","",F1652-N(G1652))</f>
      </c>
      <c r="I1652" s="24">
        <f>IF(A1652="","",IF(YEAR(A1652)&lt;&gt;Setup!$C$5,"",MONTH(A1652)))</f>
      </c>
    </row>
    <row r="1653" spans="1:9" x14ac:dyDescent="0.25">
      <c r="A1653" s="22"/>
      <c r="F1653" s="23"/>
      <c r="G1653" s="23"/>
      <c r="H1653" s="14">
        <f>IF(F1653="","",F1653-N(G1653))</f>
      </c>
      <c r="I1653" s="24">
        <f>IF(A1653="","",IF(YEAR(A1653)&lt;&gt;Setup!$C$5,"",MONTH(A1653)))</f>
      </c>
    </row>
    <row r="1654" spans="1:9" x14ac:dyDescent="0.25">
      <c r="A1654" s="22"/>
      <c r="F1654" s="23"/>
      <c r="G1654" s="23"/>
      <c r="H1654" s="14">
        <f>IF(F1654="","",F1654-N(G1654))</f>
      </c>
      <c r="I1654" s="24">
        <f>IF(A1654="","",IF(YEAR(A1654)&lt;&gt;Setup!$C$5,"",MONTH(A1654)))</f>
      </c>
    </row>
    <row r="1655" spans="1:9" x14ac:dyDescent="0.25">
      <c r="A1655" s="22"/>
      <c r="F1655" s="23"/>
      <c r="G1655" s="23"/>
      <c r="H1655" s="14">
        <f>IF(F1655="","",F1655-N(G1655))</f>
      </c>
      <c r="I1655" s="24">
        <f>IF(A1655="","",IF(YEAR(A1655)&lt;&gt;Setup!$C$5,"",MONTH(A1655)))</f>
      </c>
    </row>
    <row r="1656" spans="1:9" x14ac:dyDescent="0.25">
      <c r="A1656" s="22"/>
      <c r="F1656" s="23"/>
      <c r="G1656" s="23"/>
      <c r="H1656" s="14">
        <f>IF(F1656="","",F1656-N(G1656))</f>
      </c>
      <c r="I1656" s="24">
        <f>IF(A1656="","",IF(YEAR(A1656)&lt;&gt;Setup!$C$5,"",MONTH(A1656)))</f>
      </c>
    </row>
    <row r="1657" spans="1:9" x14ac:dyDescent="0.25">
      <c r="A1657" s="22"/>
      <c r="F1657" s="23"/>
      <c r="G1657" s="23"/>
      <c r="H1657" s="14">
        <f>IF(F1657="","",F1657-N(G1657))</f>
      </c>
      <c r="I1657" s="24">
        <f>IF(A1657="","",IF(YEAR(A1657)&lt;&gt;Setup!$C$5,"",MONTH(A1657)))</f>
      </c>
    </row>
    <row r="1658" spans="1:9" x14ac:dyDescent="0.25">
      <c r="A1658" s="22"/>
      <c r="F1658" s="23"/>
      <c r="G1658" s="23"/>
      <c r="H1658" s="14">
        <f>IF(F1658="","",F1658-N(G1658))</f>
      </c>
      <c r="I1658" s="24">
        <f>IF(A1658="","",IF(YEAR(A1658)&lt;&gt;Setup!$C$5,"",MONTH(A1658)))</f>
      </c>
    </row>
    <row r="1659" spans="1:9" x14ac:dyDescent="0.25">
      <c r="A1659" s="22"/>
      <c r="F1659" s="23"/>
      <c r="G1659" s="23"/>
      <c r="H1659" s="14">
        <f>IF(F1659="","",F1659-N(G1659))</f>
      </c>
      <c r="I1659" s="24">
        <f>IF(A1659="","",IF(YEAR(A1659)&lt;&gt;Setup!$C$5,"",MONTH(A1659)))</f>
      </c>
    </row>
    <row r="1660" spans="1:9" x14ac:dyDescent="0.25">
      <c r="A1660" s="22"/>
      <c r="F1660" s="23"/>
      <c r="G1660" s="23"/>
      <c r="H1660" s="14">
        <f>IF(F1660="","",F1660-N(G1660))</f>
      </c>
      <c r="I1660" s="24">
        <f>IF(A1660="","",IF(YEAR(A1660)&lt;&gt;Setup!$C$5,"",MONTH(A1660)))</f>
      </c>
    </row>
    <row r="1661" spans="1:9" x14ac:dyDescent="0.25">
      <c r="A1661" s="22"/>
      <c r="F1661" s="23"/>
      <c r="G1661" s="23"/>
      <c r="H1661" s="14">
        <f>IF(F1661="","",F1661-N(G1661))</f>
      </c>
      <c r="I1661" s="24">
        <f>IF(A1661="","",IF(YEAR(A1661)&lt;&gt;Setup!$C$5,"",MONTH(A1661)))</f>
      </c>
    </row>
    <row r="1662" spans="1:9" x14ac:dyDescent="0.25">
      <c r="A1662" s="22"/>
      <c r="F1662" s="23"/>
      <c r="G1662" s="23"/>
      <c r="H1662" s="14">
        <f>IF(F1662="","",F1662-N(G1662))</f>
      </c>
      <c r="I1662" s="24">
        <f>IF(A1662="","",IF(YEAR(A1662)&lt;&gt;Setup!$C$5,"",MONTH(A1662)))</f>
      </c>
    </row>
    <row r="1663" spans="1:9" x14ac:dyDescent="0.25">
      <c r="A1663" s="22"/>
      <c r="F1663" s="23"/>
      <c r="G1663" s="23"/>
      <c r="H1663" s="14">
        <f>IF(F1663="","",F1663-N(G1663))</f>
      </c>
      <c r="I1663" s="24">
        <f>IF(A1663="","",IF(YEAR(A1663)&lt;&gt;Setup!$C$5,"",MONTH(A1663)))</f>
      </c>
    </row>
    <row r="1664" spans="1:9" x14ac:dyDescent="0.25">
      <c r="A1664" s="22"/>
      <c r="F1664" s="23"/>
      <c r="G1664" s="23"/>
      <c r="H1664" s="14">
        <f>IF(F1664="","",F1664-N(G1664))</f>
      </c>
      <c r="I1664" s="24">
        <f>IF(A1664="","",IF(YEAR(A1664)&lt;&gt;Setup!$C$5,"",MONTH(A1664)))</f>
      </c>
    </row>
    <row r="1665" spans="1:9" x14ac:dyDescent="0.25">
      <c r="A1665" s="22"/>
      <c r="F1665" s="23"/>
      <c r="G1665" s="23"/>
      <c r="H1665" s="14">
        <f>IF(F1665="","",F1665-N(G1665))</f>
      </c>
      <c r="I1665" s="24">
        <f>IF(A1665="","",IF(YEAR(A1665)&lt;&gt;Setup!$C$5,"",MONTH(A1665)))</f>
      </c>
    </row>
    <row r="1666" spans="1:9" x14ac:dyDescent="0.25">
      <c r="A1666" s="22"/>
      <c r="F1666" s="23"/>
      <c r="G1666" s="23"/>
      <c r="H1666" s="14">
        <f>IF(F1666="","",F1666-N(G1666))</f>
      </c>
      <c r="I1666" s="24">
        <f>IF(A1666="","",IF(YEAR(A1666)&lt;&gt;Setup!$C$5,"",MONTH(A1666)))</f>
      </c>
    </row>
    <row r="1667" spans="1:9" x14ac:dyDescent="0.25">
      <c r="A1667" s="22"/>
      <c r="F1667" s="23"/>
      <c r="G1667" s="23"/>
      <c r="H1667" s="14">
        <f>IF(F1667="","",F1667-N(G1667))</f>
      </c>
      <c r="I1667" s="24">
        <f>IF(A1667="","",IF(YEAR(A1667)&lt;&gt;Setup!$C$5,"",MONTH(A1667)))</f>
      </c>
    </row>
    <row r="1668" spans="1:9" x14ac:dyDescent="0.25">
      <c r="A1668" s="22"/>
      <c r="F1668" s="23"/>
      <c r="G1668" s="23"/>
      <c r="H1668" s="14">
        <f>IF(F1668="","",F1668-N(G1668))</f>
      </c>
      <c r="I1668" s="24">
        <f>IF(A1668="","",IF(YEAR(A1668)&lt;&gt;Setup!$C$5,"",MONTH(A1668)))</f>
      </c>
    </row>
    <row r="1669" spans="1:9" x14ac:dyDescent="0.25">
      <c r="A1669" s="22"/>
      <c r="F1669" s="23"/>
      <c r="G1669" s="23"/>
      <c r="H1669" s="14">
        <f>IF(F1669="","",F1669-N(G1669))</f>
      </c>
      <c r="I1669" s="24">
        <f>IF(A1669="","",IF(YEAR(A1669)&lt;&gt;Setup!$C$5,"",MONTH(A1669)))</f>
      </c>
    </row>
    <row r="1670" spans="1:9" x14ac:dyDescent="0.25">
      <c r="A1670" s="22"/>
      <c r="F1670" s="23"/>
      <c r="G1670" s="23"/>
      <c r="H1670" s="14">
        <f>IF(F1670="","",F1670-N(G1670))</f>
      </c>
      <c r="I1670" s="24">
        <f>IF(A1670="","",IF(YEAR(A1670)&lt;&gt;Setup!$C$5,"",MONTH(A1670)))</f>
      </c>
    </row>
    <row r="1671" spans="1:9" x14ac:dyDescent="0.25">
      <c r="A1671" s="22"/>
      <c r="F1671" s="23"/>
      <c r="G1671" s="23"/>
      <c r="H1671" s="14">
        <f>IF(F1671="","",F1671-N(G1671))</f>
      </c>
      <c r="I1671" s="24">
        <f>IF(A1671="","",IF(YEAR(A1671)&lt;&gt;Setup!$C$5,"",MONTH(A1671)))</f>
      </c>
    </row>
    <row r="1672" spans="1:9" x14ac:dyDescent="0.25">
      <c r="A1672" s="22"/>
      <c r="F1672" s="23"/>
      <c r="G1672" s="23"/>
      <c r="H1672" s="14">
        <f>IF(F1672="","",F1672-N(G1672))</f>
      </c>
      <c r="I1672" s="24">
        <f>IF(A1672="","",IF(YEAR(A1672)&lt;&gt;Setup!$C$5,"",MONTH(A1672)))</f>
      </c>
    </row>
    <row r="1673" spans="1:9" x14ac:dyDescent="0.25">
      <c r="A1673" s="22"/>
      <c r="F1673" s="23"/>
      <c r="G1673" s="23"/>
      <c r="H1673" s="14">
        <f>IF(F1673="","",F1673-N(G1673))</f>
      </c>
      <c r="I1673" s="24">
        <f>IF(A1673="","",IF(YEAR(A1673)&lt;&gt;Setup!$C$5,"",MONTH(A1673)))</f>
      </c>
    </row>
    <row r="1674" spans="1:9" x14ac:dyDescent="0.25">
      <c r="A1674" s="22"/>
      <c r="F1674" s="23"/>
      <c r="G1674" s="23"/>
      <c r="H1674" s="14">
        <f>IF(F1674="","",F1674-N(G1674))</f>
      </c>
      <c r="I1674" s="24">
        <f>IF(A1674="","",IF(YEAR(A1674)&lt;&gt;Setup!$C$5,"",MONTH(A1674)))</f>
      </c>
    </row>
    <row r="1675" spans="1:9" x14ac:dyDescent="0.25">
      <c r="A1675" s="22"/>
      <c r="F1675" s="23"/>
      <c r="G1675" s="23"/>
      <c r="H1675" s="14">
        <f>IF(F1675="","",F1675-N(G1675))</f>
      </c>
      <c r="I1675" s="24">
        <f>IF(A1675="","",IF(YEAR(A1675)&lt;&gt;Setup!$C$5,"",MONTH(A1675)))</f>
      </c>
    </row>
    <row r="1676" spans="1:9" x14ac:dyDescent="0.25">
      <c r="A1676" s="22"/>
      <c r="F1676" s="23"/>
      <c r="G1676" s="23"/>
      <c r="H1676" s="14">
        <f>IF(F1676="","",F1676-N(G1676))</f>
      </c>
      <c r="I1676" s="24">
        <f>IF(A1676="","",IF(YEAR(A1676)&lt;&gt;Setup!$C$5,"",MONTH(A1676)))</f>
      </c>
    </row>
    <row r="1677" spans="1:9" x14ac:dyDescent="0.25">
      <c r="A1677" s="22"/>
      <c r="F1677" s="23"/>
      <c r="G1677" s="23"/>
      <c r="H1677" s="14">
        <f>IF(F1677="","",F1677-N(G1677))</f>
      </c>
      <c r="I1677" s="24">
        <f>IF(A1677="","",IF(YEAR(A1677)&lt;&gt;Setup!$C$5,"",MONTH(A1677)))</f>
      </c>
    </row>
    <row r="1678" spans="1:9" x14ac:dyDescent="0.25">
      <c r="A1678" s="22"/>
      <c r="F1678" s="23"/>
      <c r="G1678" s="23"/>
      <c r="H1678" s="14">
        <f>IF(F1678="","",F1678-N(G1678))</f>
      </c>
      <c r="I1678" s="24">
        <f>IF(A1678="","",IF(YEAR(A1678)&lt;&gt;Setup!$C$5,"",MONTH(A1678)))</f>
      </c>
    </row>
    <row r="1679" spans="1:9" x14ac:dyDescent="0.25">
      <c r="A1679" s="22"/>
      <c r="F1679" s="23"/>
      <c r="G1679" s="23"/>
      <c r="H1679" s="14">
        <f>IF(F1679="","",F1679-N(G1679))</f>
      </c>
      <c r="I1679" s="24">
        <f>IF(A1679="","",IF(YEAR(A1679)&lt;&gt;Setup!$C$5,"",MONTH(A1679)))</f>
      </c>
    </row>
    <row r="1680" spans="1:9" x14ac:dyDescent="0.25">
      <c r="A1680" s="22"/>
      <c r="F1680" s="23"/>
      <c r="G1680" s="23"/>
      <c r="H1680" s="14">
        <f>IF(F1680="","",F1680-N(G1680))</f>
      </c>
      <c r="I1680" s="24">
        <f>IF(A1680="","",IF(YEAR(A1680)&lt;&gt;Setup!$C$5,"",MONTH(A1680)))</f>
      </c>
    </row>
    <row r="1681" spans="1:9" x14ac:dyDescent="0.25">
      <c r="A1681" s="22"/>
      <c r="F1681" s="23"/>
      <c r="G1681" s="23"/>
      <c r="H1681" s="14">
        <f>IF(F1681="","",F1681-N(G1681))</f>
      </c>
      <c r="I1681" s="24">
        <f>IF(A1681="","",IF(YEAR(A1681)&lt;&gt;Setup!$C$5,"",MONTH(A1681)))</f>
      </c>
    </row>
    <row r="1682" spans="1:9" x14ac:dyDescent="0.25">
      <c r="A1682" s="22"/>
      <c r="F1682" s="23"/>
      <c r="G1682" s="23"/>
      <c r="H1682" s="14">
        <f>IF(F1682="","",F1682-N(G1682))</f>
      </c>
      <c r="I1682" s="24">
        <f>IF(A1682="","",IF(YEAR(A1682)&lt;&gt;Setup!$C$5,"",MONTH(A1682)))</f>
      </c>
    </row>
    <row r="1683" spans="1:9" x14ac:dyDescent="0.25">
      <c r="A1683" s="22"/>
      <c r="F1683" s="23"/>
      <c r="G1683" s="23"/>
      <c r="H1683" s="14">
        <f>IF(F1683="","",F1683-N(G1683))</f>
      </c>
      <c r="I1683" s="24">
        <f>IF(A1683="","",IF(YEAR(A1683)&lt;&gt;Setup!$C$5,"",MONTH(A1683)))</f>
      </c>
    </row>
    <row r="1684" spans="1:9" x14ac:dyDescent="0.25">
      <c r="A1684" s="22"/>
      <c r="F1684" s="23"/>
      <c r="G1684" s="23"/>
      <c r="H1684" s="14">
        <f>IF(F1684="","",F1684-N(G1684))</f>
      </c>
      <c r="I1684" s="24">
        <f>IF(A1684="","",IF(YEAR(A1684)&lt;&gt;Setup!$C$5,"",MONTH(A1684)))</f>
      </c>
    </row>
    <row r="1685" spans="1:9" x14ac:dyDescent="0.25">
      <c r="A1685" s="22"/>
      <c r="F1685" s="23"/>
      <c r="G1685" s="23"/>
      <c r="H1685" s="14">
        <f>IF(F1685="","",F1685-N(G1685))</f>
      </c>
      <c r="I1685" s="24">
        <f>IF(A1685="","",IF(YEAR(A1685)&lt;&gt;Setup!$C$5,"",MONTH(A1685)))</f>
      </c>
    </row>
    <row r="1686" spans="1:9" x14ac:dyDescent="0.25">
      <c r="A1686" s="22"/>
      <c r="F1686" s="23"/>
      <c r="G1686" s="23"/>
      <c r="H1686" s="14">
        <f>IF(F1686="","",F1686-N(G1686))</f>
      </c>
      <c r="I1686" s="24">
        <f>IF(A1686="","",IF(YEAR(A1686)&lt;&gt;Setup!$C$5,"",MONTH(A1686)))</f>
      </c>
    </row>
    <row r="1687" spans="1:9" x14ac:dyDescent="0.25">
      <c r="A1687" s="22"/>
      <c r="F1687" s="23"/>
      <c r="G1687" s="23"/>
      <c r="H1687" s="14">
        <f>IF(F1687="","",F1687-N(G1687))</f>
      </c>
      <c r="I1687" s="24">
        <f>IF(A1687="","",IF(YEAR(A1687)&lt;&gt;Setup!$C$5,"",MONTH(A1687)))</f>
      </c>
    </row>
    <row r="1688" spans="1:9" x14ac:dyDescent="0.25">
      <c r="A1688" s="22"/>
      <c r="F1688" s="23"/>
      <c r="G1688" s="23"/>
      <c r="H1688" s="14">
        <f>IF(F1688="","",F1688-N(G1688))</f>
      </c>
      <c r="I1688" s="24">
        <f>IF(A1688="","",IF(YEAR(A1688)&lt;&gt;Setup!$C$5,"",MONTH(A1688)))</f>
      </c>
    </row>
    <row r="1689" spans="1:9" x14ac:dyDescent="0.25">
      <c r="A1689" s="22"/>
      <c r="F1689" s="23"/>
      <c r="G1689" s="23"/>
      <c r="H1689" s="14">
        <f>IF(F1689="","",F1689-N(G1689))</f>
      </c>
      <c r="I1689" s="24">
        <f>IF(A1689="","",IF(YEAR(A1689)&lt;&gt;Setup!$C$5,"",MONTH(A1689)))</f>
      </c>
    </row>
    <row r="1690" spans="1:9" x14ac:dyDescent="0.25">
      <c r="A1690" s="22"/>
      <c r="F1690" s="23"/>
      <c r="G1690" s="23"/>
      <c r="H1690" s="14">
        <f>IF(F1690="","",F1690-N(G1690))</f>
      </c>
      <c r="I1690" s="24">
        <f>IF(A1690="","",IF(YEAR(A1690)&lt;&gt;Setup!$C$5,"",MONTH(A1690)))</f>
      </c>
    </row>
    <row r="1691" spans="1:9" x14ac:dyDescent="0.25">
      <c r="A1691" s="22"/>
      <c r="F1691" s="23"/>
      <c r="G1691" s="23"/>
      <c r="H1691" s="14">
        <f>IF(F1691="","",F1691-N(G1691))</f>
      </c>
      <c r="I1691" s="24">
        <f>IF(A1691="","",IF(YEAR(A1691)&lt;&gt;Setup!$C$5,"",MONTH(A1691)))</f>
      </c>
    </row>
    <row r="1692" spans="1:9" x14ac:dyDescent="0.25">
      <c r="A1692" s="22"/>
      <c r="F1692" s="23"/>
      <c r="G1692" s="23"/>
      <c r="H1692" s="14">
        <f>IF(F1692="","",F1692-N(G1692))</f>
      </c>
      <c r="I1692" s="24">
        <f>IF(A1692="","",IF(YEAR(A1692)&lt;&gt;Setup!$C$5,"",MONTH(A1692)))</f>
      </c>
    </row>
    <row r="1693" spans="1:9" x14ac:dyDescent="0.25">
      <c r="A1693" s="22"/>
      <c r="F1693" s="23"/>
      <c r="G1693" s="23"/>
      <c r="H1693" s="14">
        <f>IF(F1693="","",F1693-N(G1693))</f>
      </c>
      <c r="I1693" s="24">
        <f>IF(A1693="","",IF(YEAR(A1693)&lt;&gt;Setup!$C$5,"",MONTH(A1693)))</f>
      </c>
    </row>
    <row r="1694" spans="1:9" x14ac:dyDescent="0.25">
      <c r="A1694" s="22"/>
      <c r="F1694" s="23"/>
      <c r="G1694" s="23"/>
      <c r="H1694" s="14">
        <f>IF(F1694="","",F1694-N(G1694))</f>
      </c>
      <c r="I1694" s="24">
        <f>IF(A1694="","",IF(YEAR(A1694)&lt;&gt;Setup!$C$5,"",MONTH(A1694)))</f>
      </c>
    </row>
    <row r="1695" spans="1:9" x14ac:dyDescent="0.25">
      <c r="A1695" s="22"/>
      <c r="F1695" s="23"/>
      <c r="G1695" s="23"/>
      <c r="H1695" s="14">
        <f>IF(F1695="","",F1695-N(G1695))</f>
      </c>
      <c r="I1695" s="24">
        <f>IF(A1695="","",IF(YEAR(A1695)&lt;&gt;Setup!$C$5,"",MONTH(A1695)))</f>
      </c>
    </row>
    <row r="1696" spans="1:9" x14ac:dyDescent="0.25">
      <c r="A1696" s="22"/>
      <c r="F1696" s="23"/>
      <c r="G1696" s="23"/>
      <c r="H1696" s="14">
        <f>IF(F1696="","",F1696-N(G1696))</f>
      </c>
      <c r="I1696" s="24">
        <f>IF(A1696="","",IF(YEAR(A1696)&lt;&gt;Setup!$C$5,"",MONTH(A1696)))</f>
      </c>
    </row>
    <row r="1697" spans="1:9" x14ac:dyDescent="0.25">
      <c r="A1697" s="22"/>
      <c r="F1697" s="23"/>
      <c r="G1697" s="23"/>
      <c r="H1697" s="14">
        <f>IF(F1697="","",F1697-N(G1697))</f>
      </c>
      <c r="I1697" s="24">
        <f>IF(A1697="","",IF(YEAR(A1697)&lt;&gt;Setup!$C$5,"",MONTH(A1697)))</f>
      </c>
    </row>
    <row r="1698" spans="1:9" x14ac:dyDescent="0.25">
      <c r="A1698" s="22"/>
      <c r="F1698" s="23"/>
      <c r="G1698" s="23"/>
      <c r="H1698" s="14">
        <f>IF(F1698="","",F1698-N(G1698))</f>
      </c>
      <c r="I1698" s="24">
        <f>IF(A1698="","",IF(YEAR(A1698)&lt;&gt;Setup!$C$5,"",MONTH(A1698)))</f>
      </c>
    </row>
    <row r="1699" spans="1:9" x14ac:dyDescent="0.25">
      <c r="A1699" s="22"/>
      <c r="F1699" s="23"/>
      <c r="G1699" s="23"/>
      <c r="H1699" s="14">
        <f>IF(F1699="","",F1699-N(G1699))</f>
      </c>
      <c r="I1699" s="24">
        <f>IF(A1699="","",IF(YEAR(A1699)&lt;&gt;Setup!$C$5,"",MONTH(A1699)))</f>
      </c>
    </row>
    <row r="1700" spans="1:9" x14ac:dyDescent="0.25">
      <c r="A1700" s="22"/>
      <c r="F1700" s="23"/>
      <c r="G1700" s="23"/>
      <c r="H1700" s="14">
        <f>IF(F1700="","",F1700-N(G1700))</f>
      </c>
      <c r="I1700" s="24">
        <f>IF(A1700="","",IF(YEAR(A1700)&lt;&gt;Setup!$C$5,"",MONTH(A1700)))</f>
      </c>
    </row>
    <row r="1701" spans="1:9" x14ac:dyDescent="0.25">
      <c r="A1701" s="22"/>
      <c r="F1701" s="23"/>
      <c r="G1701" s="23"/>
      <c r="H1701" s="14">
        <f>IF(F1701="","",F1701-N(G1701))</f>
      </c>
      <c r="I1701" s="24">
        <f>IF(A1701="","",IF(YEAR(A1701)&lt;&gt;Setup!$C$5,"",MONTH(A1701)))</f>
      </c>
    </row>
    <row r="1702" spans="1:9" x14ac:dyDescent="0.25">
      <c r="A1702" s="22"/>
      <c r="F1702" s="23"/>
      <c r="G1702" s="23"/>
      <c r="H1702" s="14">
        <f>IF(F1702="","",F1702-N(G1702))</f>
      </c>
      <c r="I1702" s="24">
        <f>IF(A1702="","",IF(YEAR(A1702)&lt;&gt;Setup!$C$5,"",MONTH(A1702)))</f>
      </c>
    </row>
    <row r="1703" spans="1:9" x14ac:dyDescent="0.25">
      <c r="A1703" s="22"/>
      <c r="F1703" s="23"/>
      <c r="G1703" s="23"/>
      <c r="H1703" s="14">
        <f>IF(F1703="","",F1703-N(G1703))</f>
      </c>
      <c r="I1703" s="24">
        <f>IF(A1703="","",IF(YEAR(A1703)&lt;&gt;Setup!$C$5,"",MONTH(A1703)))</f>
      </c>
    </row>
    <row r="1704" spans="1:9" x14ac:dyDescent="0.25">
      <c r="A1704" s="22"/>
      <c r="F1704" s="23"/>
      <c r="G1704" s="23"/>
      <c r="H1704" s="14">
        <f>IF(F1704="","",F1704-N(G1704))</f>
      </c>
      <c r="I1704" s="24">
        <f>IF(A1704="","",IF(YEAR(A1704)&lt;&gt;Setup!$C$5,"",MONTH(A1704)))</f>
      </c>
    </row>
    <row r="1705" spans="1:9" x14ac:dyDescent="0.25">
      <c r="A1705" s="22"/>
      <c r="F1705" s="23"/>
      <c r="G1705" s="23"/>
      <c r="H1705" s="14">
        <f>IF(F1705="","",F1705-N(G1705))</f>
      </c>
      <c r="I1705" s="24">
        <f>IF(A1705="","",IF(YEAR(A1705)&lt;&gt;Setup!$C$5,"",MONTH(A1705)))</f>
      </c>
    </row>
    <row r="1706" spans="1:9" x14ac:dyDescent="0.25">
      <c r="A1706" s="22"/>
      <c r="F1706" s="23"/>
      <c r="G1706" s="23"/>
      <c r="H1706" s="14">
        <f>IF(F1706="","",F1706-N(G1706))</f>
      </c>
      <c r="I1706" s="24">
        <f>IF(A1706="","",IF(YEAR(A1706)&lt;&gt;Setup!$C$5,"",MONTH(A1706)))</f>
      </c>
    </row>
    <row r="1707" spans="1:9" x14ac:dyDescent="0.25">
      <c r="A1707" s="22"/>
      <c r="F1707" s="23"/>
      <c r="G1707" s="23"/>
      <c r="H1707" s="14">
        <f>IF(F1707="","",F1707-N(G1707))</f>
      </c>
      <c r="I1707" s="24">
        <f>IF(A1707="","",IF(YEAR(A1707)&lt;&gt;Setup!$C$5,"",MONTH(A1707)))</f>
      </c>
    </row>
    <row r="1708" spans="1:9" x14ac:dyDescent="0.25">
      <c r="A1708" s="22"/>
      <c r="F1708" s="23"/>
      <c r="G1708" s="23"/>
      <c r="H1708" s="14">
        <f>IF(F1708="","",F1708-N(G1708))</f>
      </c>
      <c r="I1708" s="24">
        <f>IF(A1708="","",IF(YEAR(A1708)&lt;&gt;Setup!$C$5,"",MONTH(A1708)))</f>
      </c>
    </row>
    <row r="1709" spans="1:9" x14ac:dyDescent="0.25">
      <c r="A1709" s="22"/>
      <c r="F1709" s="23"/>
      <c r="G1709" s="23"/>
      <c r="H1709" s="14">
        <f>IF(F1709="","",F1709-N(G1709))</f>
      </c>
      <c r="I1709" s="24">
        <f>IF(A1709="","",IF(YEAR(A1709)&lt;&gt;Setup!$C$5,"",MONTH(A1709)))</f>
      </c>
    </row>
    <row r="1710" spans="1:9" x14ac:dyDescent="0.25">
      <c r="A1710" s="22"/>
      <c r="F1710" s="23"/>
      <c r="G1710" s="23"/>
      <c r="H1710" s="14">
        <f>IF(F1710="","",F1710-N(G1710))</f>
      </c>
      <c r="I1710" s="24">
        <f>IF(A1710="","",IF(YEAR(A1710)&lt;&gt;Setup!$C$5,"",MONTH(A1710)))</f>
      </c>
    </row>
    <row r="1711" spans="1:9" x14ac:dyDescent="0.25">
      <c r="A1711" s="22"/>
      <c r="F1711" s="23"/>
      <c r="G1711" s="23"/>
      <c r="H1711" s="14">
        <f>IF(F1711="","",F1711-N(G1711))</f>
      </c>
      <c r="I1711" s="24">
        <f>IF(A1711="","",IF(YEAR(A1711)&lt;&gt;Setup!$C$5,"",MONTH(A1711)))</f>
      </c>
    </row>
    <row r="1712" spans="1:9" x14ac:dyDescent="0.25">
      <c r="A1712" s="22"/>
      <c r="F1712" s="23"/>
      <c r="G1712" s="23"/>
      <c r="H1712" s="14">
        <f>IF(F1712="","",F1712-N(G1712))</f>
      </c>
      <c r="I1712" s="24">
        <f>IF(A1712="","",IF(YEAR(A1712)&lt;&gt;Setup!$C$5,"",MONTH(A1712)))</f>
      </c>
    </row>
    <row r="1713" spans="1:9" x14ac:dyDescent="0.25">
      <c r="A1713" s="22"/>
      <c r="F1713" s="23"/>
      <c r="G1713" s="23"/>
      <c r="H1713" s="14">
        <f>IF(F1713="","",F1713-N(G1713))</f>
      </c>
      <c r="I1713" s="24">
        <f>IF(A1713="","",IF(YEAR(A1713)&lt;&gt;Setup!$C$5,"",MONTH(A1713)))</f>
      </c>
    </row>
    <row r="1714" spans="1:9" x14ac:dyDescent="0.25">
      <c r="A1714" s="22"/>
      <c r="F1714" s="23"/>
      <c r="G1714" s="23"/>
      <c r="H1714" s="14">
        <f>IF(F1714="","",F1714-N(G1714))</f>
      </c>
      <c r="I1714" s="24">
        <f>IF(A1714="","",IF(YEAR(A1714)&lt;&gt;Setup!$C$5,"",MONTH(A1714)))</f>
      </c>
    </row>
    <row r="1715" spans="1:9" x14ac:dyDescent="0.25">
      <c r="A1715" s="22"/>
      <c r="F1715" s="23"/>
      <c r="G1715" s="23"/>
      <c r="H1715" s="14">
        <f>IF(F1715="","",F1715-N(G1715))</f>
      </c>
      <c r="I1715" s="24">
        <f>IF(A1715="","",IF(YEAR(A1715)&lt;&gt;Setup!$C$5,"",MONTH(A1715)))</f>
      </c>
    </row>
    <row r="1716" spans="1:9" x14ac:dyDescent="0.25">
      <c r="A1716" s="22"/>
      <c r="F1716" s="23"/>
      <c r="G1716" s="23"/>
      <c r="H1716" s="14">
        <f>IF(F1716="","",F1716-N(G1716))</f>
      </c>
      <c r="I1716" s="24">
        <f>IF(A1716="","",IF(YEAR(A1716)&lt;&gt;Setup!$C$5,"",MONTH(A1716)))</f>
      </c>
    </row>
    <row r="1717" spans="1:9" x14ac:dyDescent="0.25">
      <c r="A1717" s="22"/>
      <c r="F1717" s="23"/>
      <c r="G1717" s="23"/>
      <c r="H1717" s="14">
        <f>IF(F1717="","",F1717-N(G1717))</f>
      </c>
      <c r="I1717" s="24">
        <f>IF(A1717="","",IF(YEAR(A1717)&lt;&gt;Setup!$C$5,"",MONTH(A1717)))</f>
      </c>
    </row>
    <row r="1718" spans="1:9" x14ac:dyDescent="0.25">
      <c r="A1718" s="22"/>
      <c r="F1718" s="23"/>
      <c r="G1718" s="23"/>
      <c r="H1718" s="14">
        <f>IF(F1718="","",F1718-N(G1718))</f>
      </c>
      <c r="I1718" s="24">
        <f>IF(A1718="","",IF(YEAR(A1718)&lt;&gt;Setup!$C$5,"",MONTH(A1718)))</f>
      </c>
    </row>
    <row r="1719" spans="1:9" x14ac:dyDescent="0.25">
      <c r="A1719" s="22"/>
      <c r="F1719" s="23"/>
      <c r="G1719" s="23"/>
      <c r="H1719" s="14">
        <f>IF(F1719="","",F1719-N(G1719))</f>
      </c>
      <c r="I1719" s="24">
        <f>IF(A1719="","",IF(YEAR(A1719)&lt;&gt;Setup!$C$5,"",MONTH(A1719)))</f>
      </c>
    </row>
    <row r="1720" spans="1:9" x14ac:dyDescent="0.25">
      <c r="A1720" s="22"/>
      <c r="F1720" s="23"/>
      <c r="G1720" s="23"/>
      <c r="H1720" s="14">
        <f>IF(F1720="","",F1720-N(G1720))</f>
      </c>
      <c r="I1720" s="24">
        <f>IF(A1720="","",IF(YEAR(A1720)&lt;&gt;Setup!$C$5,"",MONTH(A1720)))</f>
      </c>
    </row>
    <row r="1721" spans="1:9" x14ac:dyDescent="0.25">
      <c r="A1721" s="22"/>
      <c r="F1721" s="23"/>
      <c r="G1721" s="23"/>
      <c r="H1721" s="14">
        <f>IF(F1721="","",F1721-N(G1721))</f>
      </c>
      <c r="I1721" s="24">
        <f>IF(A1721="","",IF(YEAR(A1721)&lt;&gt;Setup!$C$5,"",MONTH(A1721)))</f>
      </c>
    </row>
    <row r="1722" spans="1:9" x14ac:dyDescent="0.25">
      <c r="A1722" s="22"/>
      <c r="F1722" s="23"/>
      <c r="G1722" s="23"/>
      <c r="H1722" s="14">
        <f>IF(F1722="","",F1722-N(G1722))</f>
      </c>
      <c r="I1722" s="24">
        <f>IF(A1722="","",IF(YEAR(A1722)&lt;&gt;Setup!$C$5,"",MONTH(A1722)))</f>
      </c>
    </row>
    <row r="1723" spans="1:9" x14ac:dyDescent="0.25">
      <c r="A1723" s="22"/>
      <c r="F1723" s="23"/>
      <c r="G1723" s="23"/>
      <c r="H1723" s="14">
        <f>IF(F1723="","",F1723-N(G1723))</f>
      </c>
      <c r="I1723" s="24">
        <f>IF(A1723="","",IF(YEAR(A1723)&lt;&gt;Setup!$C$5,"",MONTH(A1723)))</f>
      </c>
    </row>
    <row r="1724" spans="1:9" x14ac:dyDescent="0.25">
      <c r="A1724" s="22"/>
      <c r="F1724" s="23"/>
      <c r="G1724" s="23"/>
      <c r="H1724" s="14">
        <f>IF(F1724="","",F1724-N(G1724))</f>
      </c>
      <c r="I1724" s="24">
        <f>IF(A1724="","",IF(YEAR(A1724)&lt;&gt;Setup!$C$5,"",MONTH(A1724)))</f>
      </c>
    </row>
    <row r="1725" spans="1:9" x14ac:dyDescent="0.25">
      <c r="A1725" s="22"/>
      <c r="F1725" s="23"/>
      <c r="G1725" s="23"/>
      <c r="H1725" s="14">
        <f>IF(F1725="","",F1725-N(G1725))</f>
      </c>
      <c r="I1725" s="24">
        <f>IF(A1725="","",IF(YEAR(A1725)&lt;&gt;Setup!$C$5,"",MONTH(A1725)))</f>
      </c>
    </row>
    <row r="1726" spans="1:9" x14ac:dyDescent="0.25">
      <c r="A1726" s="22"/>
      <c r="F1726" s="23"/>
      <c r="G1726" s="23"/>
      <c r="H1726" s="14">
        <f>IF(F1726="","",F1726-N(G1726))</f>
      </c>
      <c r="I1726" s="24">
        <f>IF(A1726="","",IF(YEAR(A1726)&lt;&gt;Setup!$C$5,"",MONTH(A1726)))</f>
      </c>
    </row>
    <row r="1727" spans="1:9" x14ac:dyDescent="0.25">
      <c r="A1727" s="22"/>
      <c r="F1727" s="23"/>
      <c r="G1727" s="23"/>
      <c r="H1727" s="14">
        <f>IF(F1727="","",F1727-N(G1727))</f>
      </c>
      <c r="I1727" s="24">
        <f>IF(A1727="","",IF(YEAR(A1727)&lt;&gt;Setup!$C$5,"",MONTH(A1727)))</f>
      </c>
    </row>
    <row r="1728" spans="1:9" x14ac:dyDescent="0.25">
      <c r="A1728" s="22"/>
      <c r="F1728" s="23"/>
      <c r="G1728" s="23"/>
      <c r="H1728" s="14">
        <f>IF(F1728="","",F1728-N(G1728))</f>
      </c>
      <c r="I1728" s="24">
        <f>IF(A1728="","",IF(YEAR(A1728)&lt;&gt;Setup!$C$5,"",MONTH(A1728)))</f>
      </c>
    </row>
    <row r="1729" spans="1:9" x14ac:dyDescent="0.25">
      <c r="A1729" s="22"/>
      <c r="F1729" s="23"/>
      <c r="G1729" s="23"/>
      <c r="H1729" s="14">
        <f>IF(F1729="","",F1729-N(G1729))</f>
      </c>
      <c r="I1729" s="24">
        <f>IF(A1729="","",IF(YEAR(A1729)&lt;&gt;Setup!$C$5,"",MONTH(A1729)))</f>
      </c>
    </row>
    <row r="1730" spans="1:9" x14ac:dyDescent="0.25">
      <c r="A1730" s="22"/>
      <c r="F1730" s="23"/>
      <c r="G1730" s="23"/>
      <c r="H1730" s="14">
        <f>IF(F1730="","",F1730-N(G1730))</f>
      </c>
      <c r="I1730" s="24">
        <f>IF(A1730="","",IF(YEAR(A1730)&lt;&gt;Setup!$C$5,"",MONTH(A1730)))</f>
      </c>
    </row>
    <row r="1731" spans="1:9" x14ac:dyDescent="0.25">
      <c r="A1731" s="22"/>
      <c r="F1731" s="23"/>
      <c r="G1731" s="23"/>
      <c r="H1731" s="14">
        <f>IF(F1731="","",F1731-N(G1731))</f>
      </c>
      <c r="I1731" s="24">
        <f>IF(A1731="","",IF(YEAR(A1731)&lt;&gt;Setup!$C$5,"",MONTH(A1731)))</f>
      </c>
    </row>
    <row r="1732" spans="1:9" x14ac:dyDescent="0.25">
      <c r="A1732" s="22"/>
      <c r="F1732" s="23"/>
      <c r="G1732" s="23"/>
      <c r="H1732" s="14">
        <f>IF(F1732="","",F1732-N(G1732))</f>
      </c>
      <c r="I1732" s="24">
        <f>IF(A1732="","",IF(YEAR(A1732)&lt;&gt;Setup!$C$5,"",MONTH(A1732)))</f>
      </c>
    </row>
    <row r="1733" spans="1:9" x14ac:dyDescent="0.25">
      <c r="A1733" s="22"/>
      <c r="F1733" s="23"/>
      <c r="G1733" s="23"/>
      <c r="H1733" s="14">
        <f>IF(F1733="","",F1733-N(G1733))</f>
      </c>
      <c r="I1733" s="24">
        <f>IF(A1733="","",IF(YEAR(A1733)&lt;&gt;Setup!$C$5,"",MONTH(A1733)))</f>
      </c>
    </row>
    <row r="1734" spans="1:9" x14ac:dyDescent="0.25">
      <c r="A1734" s="22"/>
      <c r="F1734" s="23"/>
      <c r="G1734" s="23"/>
      <c r="H1734" s="14">
        <f>IF(F1734="","",F1734-N(G1734))</f>
      </c>
      <c r="I1734" s="24">
        <f>IF(A1734="","",IF(YEAR(A1734)&lt;&gt;Setup!$C$5,"",MONTH(A1734)))</f>
      </c>
    </row>
    <row r="1735" spans="1:9" x14ac:dyDescent="0.25">
      <c r="A1735" s="22"/>
      <c r="F1735" s="23"/>
      <c r="G1735" s="23"/>
      <c r="H1735" s="14">
        <f>IF(F1735="","",F1735-N(G1735))</f>
      </c>
      <c r="I1735" s="24">
        <f>IF(A1735="","",IF(YEAR(A1735)&lt;&gt;Setup!$C$5,"",MONTH(A1735)))</f>
      </c>
    </row>
    <row r="1736" spans="1:9" x14ac:dyDescent="0.25">
      <c r="A1736" s="22"/>
      <c r="F1736" s="23"/>
      <c r="G1736" s="23"/>
      <c r="H1736" s="14">
        <f>IF(F1736="","",F1736-N(G1736))</f>
      </c>
      <c r="I1736" s="24">
        <f>IF(A1736="","",IF(YEAR(A1736)&lt;&gt;Setup!$C$5,"",MONTH(A1736)))</f>
      </c>
    </row>
    <row r="1737" spans="1:9" x14ac:dyDescent="0.25">
      <c r="A1737" s="22"/>
      <c r="F1737" s="23"/>
      <c r="G1737" s="23"/>
      <c r="H1737" s="14">
        <f>IF(F1737="","",F1737-N(G1737))</f>
      </c>
      <c r="I1737" s="24">
        <f>IF(A1737="","",IF(YEAR(A1737)&lt;&gt;Setup!$C$5,"",MONTH(A1737)))</f>
      </c>
    </row>
    <row r="1738" spans="1:9" x14ac:dyDescent="0.25">
      <c r="A1738" s="22"/>
      <c r="F1738" s="23"/>
      <c r="G1738" s="23"/>
      <c r="H1738" s="14">
        <f>IF(F1738="","",F1738-N(G1738))</f>
      </c>
      <c r="I1738" s="24">
        <f>IF(A1738="","",IF(YEAR(A1738)&lt;&gt;Setup!$C$5,"",MONTH(A1738)))</f>
      </c>
    </row>
    <row r="1739" spans="1:9" x14ac:dyDescent="0.25">
      <c r="A1739" s="22"/>
      <c r="F1739" s="23"/>
      <c r="G1739" s="23"/>
      <c r="H1739" s="14">
        <f>IF(F1739="","",F1739-N(G1739))</f>
      </c>
      <c r="I1739" s="24">
        <f>IF(A1739="","",IF(YEAR(A1739)&lt;&gt;Setup!$C$5,"",MONTH(A1739)))</f>
      </c>
    </row>
    <row r="1740" spans="1:9" x14ac:dyDescent="0.25">
      <c r="A1740" s="22"/>
      <c r="F1740" s="23"/>
      <c r="G1740" s="23"/>
      <c r="H1740" s="14">
        <f>IF(F1740="","",F1740-N(G1740))</f>
      </c>
      <c r="I1740" s="24">
        <f>IF(A1740="","",IF(YEAR(A1740)&lt;&gt;Setup!$C$5,"",MONTH(A1740)))</f>
      </c>
    </row>
    <row r="1741" spans="1:9" x14ac:dyDescent="0.25">
      <c r="A1741" s="22"/>
      <c r="F1741" s="23"/>
      <c r="G1741" s="23"/>
      <c r="H1741" s="14">
        <f>IF(F1741="","",F1741-N(G1741))</f>
      </c>
      <c r="I1741" s="24">
        <f>IF(A1741="","",IF(YEAR(A1741)&lt;&gt;Setup!$C$5,"",MONTH(A1741)))</f>
      </c>
    </row>
    <row r="1742" spans="1:9" x14ac:dyDescent="0.25">
      <c r="A1742" s="22"/>
      <c r="F1742" s="23"/>
      <c r="G1742" s="23"/>
      <c r="H1742" s="14">
        <f>IF(F1742="","",F1742-N(G1742))</f>
      </c>
      <c r="I1742" s="24">
        <f>IF(A1742="","",IF(YEAR(A1742)&lt;&gt;Setup!$C$5,"",MONTH(A1742)))</f>
      </c>
    </row>
    <row r="1743" spans="1:9" x14ac:dyDescent="0.25">
      <c r="A1743" s="22"/>
      <c r="F1743" s="23"/>
      <c r="G1743" s="23"/>
      <c r="H1743" s="14">
        <f>IF(F1743="","",F1743-N(G1743))</f>
      </c>
      <c r="I1743" s="24">
        <f>IF(A1743="","",IF(YEAR(A1743)&lt;&gt;Setup!$C$5,"",MONTH(A1743)))</f>
      </c>
    </row>
    <row r="1744" spans="1:9" x14ac:dyDescent="0.25">
      <c r="A1744" s="22"/>
      <c r="F1744" s="23"/>
      <c r="G1744" s="23"/>
      <c r="H1744" s="14">
        <f>IF(F1744="","",F1744-N(G1744))</f>
      </c>
      <c r="I1744" s="24">
        <f>IF(A1744="","",IF(YEAR(A1744)&lt;&gt;Setup!$C$5,"",MONTH(A1744)))</f>
      </c>
    </row>
    <row r="1745" spans="1:9" x14ac:dyDescent="0.25">
      <c r="A1745" s="22"/>
      <c r="F1745" s="23"/>
      <c r="G1745" s="23"/>
      <c r="H1745" s="14">
        <f>IF(F1745="","",F1745-N(G1745))</f>
      </c>
      <c r="I1745" s="24">
        <f>IF(A1745="","",IF(YEAR(A1745)&lt;&gt;Setup!$C$5,"",MONTH(A1745)))</f>
      </c>
    </row>
    <row r="1746" spans="1:9" x14ac:dyDescent="0.25">
      <c r="A1746" s="22"/>
      <c r="F1746" s="23"/>
      <c r="G1746" s="23"/>
      <c r="H1746" s="14">
        <f>IF(F1746="","",F1746-N(G1746))</f>
      </c>
      <c r="I1746" s="24">
        <f>IF(A1746="","",IF(YEAR(A1746)&lt;&gt;Setup!$C$5,"",MONTH(A1746)))</f>
      </c>
    </row>
    <row r="1747" spans="1:9" x14ac:dyDescent="0.25">
      <c r="A1747" s="22"/>
      <c r="F1747" s="23"/>
      <c r="G1747" s="23"/>
      <c r="H1747" s="14">
        <f>IF(F1747="","",F1747-N(G1747))</f>
      </c>
      <c r="I1747" s="24">
        <f>IF(A1747="","",IF(YEAR(A1747)&lt;&gt;Setup!$C$5,"",MONTH(A1747)))</f>
      </c>
    </row>
    <row r="1748" spans="1:9" x14ac:dyDescent="0.25">
      <c r="A1748" s="22"/>
      <c r="F1748" s="23"/>
      <c r="G1748" s="23"/>
      <c r="H1748" s="14">
        <f>IF(F1748="","",F1748-N(G1748))</f>
      </c>
      <c r="I1748" s="24">
        <f>IF(A1748="","",IF(YEAR(A1748)&lt;&gt;Setup!$C$5,"",MONTH(A1748)))</f>
      </c>
    </row>
    <row r="1749" spans="1:9" x14ac:dyDescent="0.25">
      <c r="A1749" s="22"/>
      <c r="F1749" s="23"/>
      <c r="G1749" s="23"/>
      <c r="H1749" s="14">
        <f>IF(F1749="","",F1749-N(G1749))</f>
      </c>
      <c r="I1749" s="24">
        <f>IF(A1749="","",IF(YEAR(A1749)&lt;&gt;Setup!$C$5,"",MONTH(A1749)))</f>
      </c>
    </row>
    <row r="1750" spans="1:9" x14ac:dyDescent="0.25">
      <c r="A1750" s="22"/>
      <c r="F1750" s="23"/>
      <c r="G1750" s="23"/>
      <c r="H1750" s="14">
        <f>IF(F1750="","",F1750-N(G1750))</f>
      </c>
      <c r="I1750" s="24">
        <f>IF(A1750="","",IF(YEAR(A1750)&lt;&gt;Setup!$C$5,"",MONTH(A1750)))</f>
      </c>
    </row>
    <row r="1751" spans="1:9" x14ac:dyDescent="0.25">
      <c r="A1751" s="22"/>
      <c r="F1751" s="23"/>
      <c r="G1751" s="23"/>
      <c r="H1751" s="14">
        <f>IF(F1751="","",F1751-N(G1751))</f>
      </c>
      <c r="I1751" s="24">
        <f>IF(A1751="","",IF(YEAR(A1751)&lt;&gt;Setup!$C$5,"",MONTH(A1751)))</f>
      </c>
    </row>
    <row r="1752" spans="1:9" x14ac:dyDescent="0.25">
      <c r="A1752" s="22"/>
      <c r="F1752" s="23"/>
      <c r="G1752" s="23"/>
      <c r="H1752" s="14">
        <f>IF(F1752="","",F1752-N(G1752))</f>
      </c>
      <c r="I1752" s="24">
        <f>IF(A1752="","",IF(YEAR(A1752)&lt;&gt;Setup!$C$5,"",MONTH(A1752)))</f>
      </c>
    </row>
    <row r="1753" spans="1:9" x14ac:dyDescent="0.25">
      <c r="A1753" s="22"/>
      <c r="F1753" s="23"/>
      <c r="G1753" s="23"/>
      <c r="H1753" s="14">
        <f>IF(F1753="","",F1753-N(G1753))</f>
      </c>
      <c r="I1753" s="24">
        <f>IF(A1753="","",IF(YEAR(A1753)&lt;&gt;Setup!$C$5,"",MONTH(A1753)))</f>
      </c>
    </row>
    <row r="1754" spans="1:9" x14ac:dyDescent="0.25">
      <c r="A1754" s="22"/>
      <c r="F1754" s="23"/>
      <c r="G1754" s="23"/>
      <c r="H1754" s="14">
        <f>IF(F1754="","",F1754-N(G1754))</f>
      </c>
      <c r="I1754" s="24">
        <f>IF(A1754="","",IF(YEAR(A1754)&lt;&gt;Setup!$C$5,"",MONTH(A1754)))</f>
      </c>
    </row>
    <row r="1755" spans="1:9" x14ac:dyDescent="0.25">
      <c r="A1755" s="22"/>
      <c r="F1755" s="23"/>
      <c r="G1755" s="23"/>
      <c r="H1755" s="14">
        <f>IF(F1755="","",F1755-N(G1755))</f>
      </c>
      <c r="I1755" s="24">
        <f>IF(A1755="","",IF(YEAR(A1755)&lt;&gt;Setup!$C$5,"",MONTH(A1755)))</f>
      </c>
    </row>
    <row r="1756" spans="1:9" x14ac:dyDescent="0.25">
      <c r="A1756" s="22"/>
      <c r="F1756" s="23"/>
      <c r="G1756" s="23"/>
      <c r="H1756" s="14">
        <f>IF(F1756="","",F1756-N(G1756))</f>
      </c>
      <c r="I1756" s="24">
        <f>IF(A1756="","",IF(YEAR(A1756)&lt;&gt;Setup!$C$5,"",MONTH(A1756)))</f>
      </c>
    </row>
    <row r="1757" spans="1:9" x14ac:dyDescent="0.25">
      <c r="A1757" s="22"/>
      <c r="F1757" s="23"/>
      <c r="G1757" s="23"/>
      <c r="H1757" s="14">
        <f>IF(F1757="","",F1757-N(G1757))</f>
      </c>
      <c r="I1757" s="24">
        <f>IF(A1757="","",IF(YEAR(A1757)&lt;&gt;Setup!$C$5,"",MONTH(A1757)))</f>
      </c>
    </row>
    <row r="1758" spans="1:9" x14ac:dyDescent="0.25">
      <c r="A1758" s="22"/>
      <c r="F1758" s="23"/>
      <c r="G1758" s="23"/>
      <c r="H1758" s="14">
        <f>IF(F1758="","",F1758-N(G1758))</f>
      </c>
      <c r="I1758" s="24">
        <f>IF(A1758="","",IF(YEAR(A1758)&lt;&gt;Setup!$C$5,"",MONTH(A1758)))</f>
      </c>
    </row>
    <row r="1759" spans="1:9" x14ac:dyDescent="0.25">
      <c r="A1759" s="22"/>
      <c r="F1759" s="23"/>
      <c r="G1759" s="23"/>
      <c r="H1759" s="14">
        <f>IF(F1759="","",F1759-N(G1759))</f>
      </c>
      <c r="I1759" s="24">
        <f>IF(A1759="","",IF(YEAR(A1759)&lt;&gt;Setup!$C$5,"",MONTH(A1759)))</f>
      </c>
    </row>
    <row r="1760" spans="1:9" x14ac:dyDescent="0.25">
      <c r="A1760" s="22"/>
      <c r="F1760" s="23"/>
      <c r="G1760" s="23"/>
      <c r="H1760" s="14">
        <f>IF(F1760="","",F1760-N(G1760))</f>
      </c>
      <c r="I1760" s="24">
        <f>IF(A1760="","",IF(YEAR(A1760)&lt;&gt;Setup!$C$5,"",MONTH(A1760)))</f>
      </c>
    </row>
    <row r="1761" spans="1:9" x14ac:dyDescent="0.25">
      <c r="A1761" s="22"/>
      <c r="F1761" s="23"/>
      <c r="G1761" s="23"/>
      <c r="H1761" s="14">
        <f>IF(F1761="","",F1761-N(G1761))</f>
      </c>
      <c r="I1761" s="24">
        <f>IF(A1761="","",IF(YEAR(A1761)&lt;&gt;Setup!$C$5,"",MONTH(A1761)))</f>
      </c>
    </row>
    <row r="1762" spans="1:9" x14ac:dyDescent="0.25">
      <c r="A1762" s="22"/>
      <c r="F1762" s="23"/>
      <c r="G1762" s="23"/>
      <c r="H1762" s="14">
        <f>IF(F1762="","",F1762-N(G1762))</f>
      </c>
      <c r="I1762" s="24">
        <f>IF(A1762="","",IF(YEAR(A1762)&lt;&gt;Setup!$C$5,"",MONTH(A1762)))</f>
      </c>
    </row>
    <row r="1763" spans="1:9" x14ac:dyDescent="0.25">
      <c r="A1763" s="22"/>
      <c r="F1763" s="23"/>
      <c r="G1763" s="23"/>
      <c r="H1763" s="14">
        <f>IF(F1763="","",F1763-N(G1763))</f>
      </c>
      <c r="I1763" s="24">
        <f>IF(A1763="","",IF(YEAR(A1763)&lt;&gt;Setup!$C$5,"",MONTH(A1763)))</f>
      </c>
    </row>
    <row r="1764" spans="1:9" x14ac:dyDescent="0.25">
      <c r="A1764" s="22"/>
      <c r="F1764" s="23"/>
      <c r="G1764" s="23"/>
      <c r="H1764" s="14">
        <f>IF(F1764="","",F1764-N(G1764))</f>
      </c>
      <c r="I1764" s="24">
        <f>IF(A1764="","",IF(YEAR(A1764)&lt;&gt;Setup!$C$5,"",MONTH(A1764)))</f>
      </c>
    </row>
    <row r="1765" spans="1:9" x14ac:dyDescent="0.25">
      <c r="A1765" s="22"/>
      <c r="F1765" s="23"/>
      <c r="G1765" s="23"/>
      <c r="H1765" s="14">
        <f>IF(F1765="","",F1765-N(G1765))</f>
      </c>
      <c r="I1765" s="24">
        <f>IF(A1765="","",IF(YEAR(A1765)&lt;&gt;Setup!$C$5,"",MONTH(A1765)))</f>
      </c>
    </row>
    <row r="1766" spans="1:9" x14ac:dyDescent="0.25">
      <c r="A1766" s="22"/>
      <c r="F1766" s="23"/>
      <c r="G1766" s="23"/>
      <c r="H1766" s="14">
        <f>IF(F1766="","",F1766-N(G1766))</f>
      </c>
      <c r="I1766" s="24">
        <f>IF(A1766="","",IF(YEAR(A1766)&lt;&gt;Setup!$C$5,"",MONTH(A1766)))</f>
      </c>
    </row>
    <row r="1767" spans="1:9" x14ac:dyDescent="0.25">
      <c r="A1767" s="22"/>
      <c r="F1767" s="23"/>
      <c r="G1767" s="23"/>
      <c r="H1767" s="14">
        <f>IF(F1767="","",F1767-N(G1767))</f>
      </c>
      <c r="I1767" s="24">
        <f>IF(A1767="","",IF(YEAR(A1767)&lt;&gt;Setup!$C$5,"",MONTH(A1767)))</f>
      </c>
    </row>
    <row r="1768" spans="1:9" x14ac:dyDescent="0.25">
      <c r="A1768" s="22"/>
      <c r="F1768" s="23"/>
      <c r="G1768" s="23"/>
      <c r="H1768" s="14">
        <f>IF(F1768="","",F1768-N(G1768))</f>
      </c>
      <c r="I1768" s="24">
        <f>IF(A1768="","",IF(YEAR(A1768)&lt;&gt;Setup!$C$5,"",MONTH(A1768)))</f>
      </c>
    </row>
    <row r="1769" spans="1:9" x14ac:dyDescent="0.25">
      <c r="A1769" s="22"/>
      <c r="F1769" s="23"/>
      <c r="G1769" s="23"/>
      <c r="H1769" s="14">
        <f>IF(F1769="","",F1769-N(G1769))</f>
      </c>
      <c r="I1769" s="24">
        <f>IF(A1769="","",IF(YEAR(A1769)&lt;&gt;Setup!$C$5,"",MONTH(A1769)))</f>
      </c>
    </row>
    <row r="1770" spans="1:9" x14ac:dyDescent="0.25">
      <c r="A1770" s="22"/>
      <c r="F1770" s="23"/>
      <c r="G1770" s="23"/>
      <c r="H1770" s="14">
        <f>IF(F1770="","",F1770-N(G1770))</f>
      </c>
      <c r="I1770" s="24">
        <f>IF(A1770="","",IF(YEAR(A1770)&lt;&gt;Setup!$C$5,"",MONTH(A1770)))</f>
      </c>
    </row>
    <row r="1771" spans="1:9" x14ac:dyDescent="0.25">
      <c r="A1771" s="22"/>
      <c r="F1771" s="23"/>
      <c r="G1771" s="23"/>
      <c r="H1771" s="14">
        <f>IF(F1771="","",F1771-N(G1771))</f>
      </c>
      <c r="I1771" s="24">
        <f>IF(A1771="","",IF(YEAR(A1771)&lt;&gt;Setup!$C$5,"",MONTH(A1771)))</f>
      </c>
    </row>
    <row r="1772" spans="1:9" x14ac:dyDescent="0.25">
      <c r="A1772" s="22"/>
      <c r="F1772" s="23"/>
      <c r="G1772" s="23"/>
      <c r="H1772" s="14">
        <f>IF(F1772="","",F1772-N(G1772))</f>
      </c>
      <c r="I1772" s="24">
        <f>IF(A1772="","",IF(YEAR(A1772)&lt;&gt;Setup!$C$5,"",MONTH(A1772)))</f>
      </c>
    </row>
    <row r="1773" spans="1:9" x14ac:dyDescent="0.25">
      <c r="A1773" s="22"/>
      <c r="F1773" s="23"/>
      <c r="G1773" s="23"/>
      <c r="H1773" s="14">
        <f>IF(F1773="","",F1773-N(G1773))</f>
      </c>
      <c r="I1773" s="24">
        <f>IF(A1773="","",IF(YEAR(A1773)&lt;&gt;Setup!$C$5,"",MONTH(A1773)))</f>
      </c>
    </row>
    <row r="1774" spans="1:9" x14ac:dyDescent="0.25">
      <c r="A1774" s="22"/>
      <c r="F1774" s="23"/>
      <c r="G1774" s="23"/>
      <c r="H1774" s="14">
        <f>IF(F1774="","",F1774-N(G1774))</f>
      </c>
      <c r="I1774" s="24">
        <f>IF(A1774="","",IF(YEAR(A1774)&lt;&gt;Setup!$C$5,"",MONTH(A1774)))</f>
      </c>
    </row>
    <row r="1775" spans="1:9" x14ac:dyDescent="0.25">
      <c r="A1775" s="22"/>
      <c r="F1775" s="23"/>
      <c r="G1775" s="23"/>
      <c r="H1775" s="14">
        <f>IF(F1775="","",F1775-N(G1775))</f>
      </c>
      <c r="I1775" s="24">
        <f>IF(A1775="","",IF(YEAR(A1775)&lt;&gt;Setup!$C$5,"",MONTH(A1775)))</f>
      </c>
    </row>
    <row r="1776" spans="1:9" x14ac:dyDescent="0.25">
      <c r="A1776" s="22"/>
      <c r="F1776" s="23"/>
      <c r="G1776" s="23"/>
      <c r="H1776" s="14">
        <f>IF(F1776="","",F1776-N(G1776))</f>
      </c>
      <c r="I1776" s="24">
        <f>IF(A1776="","",IF(YEAR(A1776)&lt;&gt;Setup!$C$5,"",MONTH(A1776)))</f>
      </c>
    </row>
    <row r="1777" spans="1:9" x14ac:dyDescent="0.25">
      <c r="A1777" s="22"/>
      <c r="F1777" s="23"/>
      <c r="G1777" s="23"/>
      <c r="H1777" s="14">
        <f>IF(F1777="","",F1777-N(G1777))</f>
      </c>
      <c r="I1777" s="24">
        <f>IF(A1777="","",IF(YEAR(A1777)&lt;&gt;Setup!$C$5,"",MONTH(A1777)))</f>
      </c>
    </row>
    <row r="1778" spans="1:9" x14ac:dyDescent="0.25">
      <c r="A1778" s="22"/>
      <c r="F1778" s="23"/>
      <c r="G1778" s="23"/>
      <c r="H1778" s="14">
        <f>IF(F1778="","",F1778-N(G1778))</f>
      </c>
      <c r="I1778" s="24">
        <f>IF(A1778="","",IF(YEAR(A1778)&lt;&gt;Setup!$C$5,"",MONTH(A1778)))</f>
      </c>
    </row>
    <row r="1779" spans="1:9" x14ac:dyDescent="0.25">
      <c r="A1779" s="22"/>
      <c r="F1779" s="23"/>
      <c r="G1779" s="23"/>
      <c r="H1779" s="14">
        <f>IF(F1779="","",F1779-N(G1779))</f>
      </c>
      <c r="I1779" s="24">
        <f>IF(A1779="","",IF(YEAR(A1779)&lt;&gt;Setup!$C$5,"",MONTH(A1779)))</f>
      </c>
    </row>
    <row r="1780" spans="1:9" x14ac:dyDescent="0.25">
      <c r="A1780" s="22"/>
      <c r="F1780" s="23"/>
      <c r="G1780" s="23"/>
      <c r="H1780" s="14">
        <f>IF(F1780="","",F1780-N(G1780))</f>
      </c>
      <c r="I1780" s="24">
        <f>IF(A1780="","",IF(YEAR(A1780)&lt;&gt;Setup!$C$5,"",MONTH(A1780)))</f>
      </c>
    </row>
    <row r="1781" spans="1:9" x14ac:dyDescent="0.25">
      <c r="A1781" s="22"/>
      <c r="F1781" s="23"/>
      <c r="G1781" s="23"/>
      <c r="H1781" s="14">
        <f>IF(F1781="","",F1781-N(G1781))</f>
      </c>
      <c r="I1781" s="24">
        <f>IF(A1781="","",IF(YEAR(A1781)&lt;&gt;Setup!$C$5,"",MONTH(A1781)))</f>
      </c>
    </row>
    <row r="1782" spans="1:9" x14ac:dyDescent="0.25">
      <c r="A1782" s="22"/>
      <c r="F1782" s="23"/>
      <c r="G1782" s="23"/>
      <c r="H1782" s="14">
        <f>IF(F1782="","",F1782-N(G1782))</f>
      </c>
      <c r="I1782" s="24">
        <f>IF(A1782="","",IF(YEAR(A1782)&lt;&gt;Setup!$C$5,"",MONTH(A1782)))</f>
      </c>
    </row>
    <row r="1783" spans="1:9" x14ac:dyDescent="0.25">
      <c r="A1783" s="22"/>
      <c r="F1783" s="23"/>
      <c r="G1783" s="23"/>
      <c r="H1783" s="14">
        <f>IF(F1783="","",F1783-N(G1783))</f>
      </c>
      <c r="I1783" s="24">
        <f>IF(A1783="","",IF(YEAR(A1783)&lt;&gt;Setup!$C$5,"",MONTH(A1783)))</f>
      </c>
    </row>
    <row r="1784" spans="1:9" x14ac:dyDescent="0.25">
      <c r="A1784" s="22"/>
      <c r="F1784" s="23"/>
      <c r="G1784" s="23"/>
      <c r="H1784" s="14">
        <f>IF(F1784="","",F1784-N(G1784))</f>
      </c>
      <c r="I1784" s="24">
        <f>IF(A1784="","",IF(YEAR(A1784)&lt;&gt;Setup!$C$5,"",MONTH(A1784)))</f>
      </c>
    </row>
    <row r="1785" spans="1:9" x14ac:dyDescent="0.25">
      <c r="A1785" s="22"/>
      <c r="F1785" s="23"/>
      <c r="G1785" s="23"/>
      <c r="H1785" s="14">
        <f>IF(F1785="","",F1785-N(G1785))</f>
      </c>
      <c r="I1785" s="24">
        <f>IF(A1785="","",IF(YEAR(A1785)&lt;&gt;Setup!$C$5,"",MONTH(A1785)))</f>
      </c>
    </row>
    <row r="1786" spans="1:9" x14ac:dyDescent="0.25">
      <c r="A1786" s="22"/>
      <c r="F1786" s="23"/>
      <c r="G1786" s="23"/>
      <c r="H1786" s="14">
        <f>IF(F1786="","",F1786-N(G1786))</f>
      </c>
      <c r="I1786" s="24">
        <f>IF(A1786="","",IF(YEAR(A1786)&lt;&gt;Setup!$C$5,"",MONTH(A1786)))</f>
      </c>
    </row>
    <row r="1787" spans="1:9" x14ac:dyDescent="0.25">
      <c r="A1787" s="22"/>
      <c r="F1787" s="23"/>
      <c r="G1787" s="23"/>
      <c r="H1787" s="14">
        <f>IF(F1787="","",F1787-N(G1787))</f>
      </c>
      <c r="I1787" s="24">
        <f>IF(A1787="","",IF(YEAR(A1787)&lt;&gt;Setup!$C$5,"",MONTH(A1787)))</f>
      </c>
    </row>
    <row r="1788" spans="1:9" x14ac:dyDescent="0.25">
      <c r="A1788" s="22"/>
      <c r="F1788" s="23"/>
      <c r="G1788" s="23"/>
      <c r="H1788" s="14">
        <f>IF(F1788="","",F1788-N(G1788))</f>
      </c>
      <c r="I1788" s="24">
        <f>IF(A1788="","",IF(YEAR(A1788)&lt;&gt;Setup!$C$5,"",MONTH(A1788)))</f>
      </c>
    </row>
    <row r="1789" spans="1:9" x14ac:dyDescent="0.25">
      <c r="A1789" s="22"/>
      <c r="F1789" s="23"/>
      <c r="G1789" s="23"/>
      <c r="H1789" s="14">
        <f>IF(F1789="","",F1789-N(G1789))</f>
      </c>
      <c r="I1789" s="24">
        <f>IF(A1789="","",IF(YEAR(A1789)&lt;&gt;Setup!$C$5,"",MONTH(A1789)))</f>
      </c>
    </row>
    <row r="1790" spans="1:9" x14ac:dyDescent="0.25">
      <c r="A1790" s="22"/>
      <c r="F1790" s="23"/>
      <c r="G1790" s="23"/>
      <c r="H1790" s="14">
        <f>IF(F1790="","",F1790-N(G1790))</f>
      </c>
      <c r="I1790" s="24">
        <f>IF(A1790="","",IF(YEAR(A1790)&lt;&gt;Setup!$C$5,"",MONTH(A1790)))</f>
      </c>
    </row>
    <row r="1791" spans="1:9" x14ac:dyDescent="0.25">
      <c r="A1791" s="22"/>
      <c r="F1791" s="23"/>
      <c r="G1791" s="23"/>
      <c r="H1791" s="14">
        <f>IF(F1791="","",F1791-N(G1791))</f>
      </c>
      <c r="I1791" s="24">
        <f>IF(A1791="","",IF(YEAR(A1791)&lt;&gt;Setup!$C$5,"",MONTH(A1791)))</f>
      </c>
    </row>
    <row r="1792" spans="1:9" x14ac:dyDescent="0.25">
      <c r="A1792" s="22"/>
      <c r="F1792" s="23"/>
      <c r="G1792" s="23"/>
      <c r="H1792" s="14">
        <f>IF(F1792="","",F1792-N(G1792))</f>
      </c>
      <c r="I1792" s="24">
        <f>IF(A1792="","",IF(YEAR(A1792)&lt;&gt;Setup!$C$5,"",MONTH(A1792)))</f>
      </c>
    </row>
    <row r="1793" spans="1:9" x14ac:dyDescent="0.25">
      <c r="A1793" s="22"/>
      <c r="F1793" s="23"/>
      <c r="G1793" s="23"/>
      <c r="H1793" s="14">
        <f>IF(F1793="","",F1793-N(G1793))</f>
      </c>
      <c r="I1793" s="24">
        <f>IF(A1793="","",IF(YEAR(A1793)&lt;&gt;Setup!$C$5,"",MONTH(A1793)))</f>
      </c>
    </row>
    <row r="1794" spans="1:9" x14ac:dyDescent="0.25">
      <c r="A1794" s="22"/>
      <c r="F1794" s="23"/>
      <c r="G1794" s="23"/>
      <c r="H1794" s="14">
        <f>IF(F1794="","",F1794-N(G1794))</f>
      </c>
      <c r="I1794" s="24">
        <f>IF(A1794="","",IF(YEAR(A1794)&lt;&gt;Setup!$C$5,"",MONTH(A1794)))</f>
      </c>
    </row>
    <row r="1795" spans="1:9" x14ac:dyDescent="0.25">
      <c r="A1795" s="22"/>
      <c r="F1795" s="23"/>
      <c r="G1795" s="23"/>
      <c r="H1795" s="14">
        <f>IF(F1795="","",F1795-N(G1795))</f>
      </c>
      <c r="I1795" s="24">
        <f>IF(A1795="","",IF(YEAR(A1795)&lt;&gt;Setup!$C$5,"",MONTH(A1795)))</f>
      </c>
    </row>
    <row r="1796" spans="1:9" x14ac:dyDescent="0.25">
      <c r="A1796" s="22"/>
      <c r="F1796" s="23"/>
      <c r="G1796" s="23"/>
      <c r="H1796" s="14">
        <f>IF(F1796="","",F1796-N(G1796))</f>
      </c>
      <c r="I1796" s="24">
        <f>IF(A1796="","",IF(YEAR(A1796)&lt;&gt;Setup!$C$5,"",MONTH(A1796)))</f>
      </c>
    </row>
    <row r="1797" spans="1:9" x14ac:dyDescent="0.25">
      <c r="A1797" s="22"/>
      <c r="F1797" s="23"/>
      <c r="G1797" s="23"/>
      <c r="H1797" s="14">
        <f>IF(F1797="","",F1797-N(G1797))</f>
      </c>
      <c r="I1797" s="24">
        <f>IF(A1797="","",IF(YEAR(A1797)&lt;&gt;Setup!$C$5,"",MONTH(A1797)))</f>
      </c>
    </row>
    <row r="1798" spans="1:9" x14ac:dyDescent="0.25">
      <c r="A1798" s="22"/>
      <c r="F1798" s="23"/>
      <c r="G1798" s="23"/>
      <c r="H1798" s="14">
        <f>IF(F1798="","",F1798-N(G1798))</f>
      </c>
      <c r="I1798" s="24">
        <f>IF(A1798="","",IF(YEAR(A1798)&lt;&gt;Setup!$C$5,"",MONTH(A1798)))</f>
      </c>
    </row>
    <row r="1799" spans="1:9" x14ac:dyDescent="0.25">
      <c r="A1799" s="22"/>
      <c r="F1799" s="23"/>
      <c r="G1799" s="23"/>
      <c r="H1799" s="14">
        <f>IF(F1799="","",F1799-N(G1799))</f>
      </c>
      <c r="I1799" s="24">
        <f>IF(A1799="","",IF(YEAR(A1799)&lt;&gt;Setup!$C$5,"",MONTH(A1799)))</f>
      </c>
    </row>
    <row r="1800" spans="1:9" x14ac:dyDescent="0.25">
      <c r="A1800" s="22"/>
      <c r="F1800" s="23"/>
      <c r="G1800" s="23"/>
      <c r="H1800" s="14">
        <f>IF(F1800="","",F1800-N(G1800))</f>
      </c>
      <c r="I1800" s="24">
        <f>IF(A1800="","",IF(YEAR(A1800)&lt;&gt;Setup!$C$5,"",MONTH(A1800)))</f>
      </c>
    </row>
    <row r="1801" spans="1:9" x14ac:dyDescent="0.25">
      <c r="A1801" s="22"/>
      <c r="F1801" s="23"/>
      <c r="G1801" s="23"/>
      <c r="H1801" s="14">
        <f>IF(F1801="","",F1801-N(G1801))</f>
      </c>
      <c r="I1801" s="24">
        <f>IF(A1801="","",IF(YEAR(A1801)&lt;&gt;Setup!$C$5,"",MONTH(A1801)))</f>
      </c>
    </row>
    <row r="1802" spans="1:9" x14ac:dyDescent="0.25">
      <c r="A1802" s="22"/>
      <c r="F1802" s="23"/>
      <c r="G1802" s="23"/>
      <c r="H1802" s="14">
        <f>IF(F1802="","",F1802-N(G1802))</f>
      </c>
      <c r="I1802" s="24">
        <f>IF(A1802="","",IF(YEAR(A1802)&lt;&gt;Setup!$C$5,"",MONTH(A1802)))</f>
      </c>
    </row>
    <row r="1803" spans="1:9" x14ac:dyDescent="0.25">
      <c r="A1803" s="22"/>
      <c r="F1803" s="23"/>
      <c r="G1803" s="23"/>
      <c r="H1803" s="14">
        <f>IF(F1803="","",F1803-N(G1803))</f>
      </c>
      <c r="I1803" s="24">
        <f>IF(A1803="","",IF(YEAR(A1803)&lt;&gt;Setup!$C$5,"",MONTH(A1803)))</f>
      </c>
    </row>
    <row r="1804" spans="1:9" x14ac:dyDescent="0.25">
      <c r="A1804" s="22"/>
      <c r="F1804" s="23"/>
      <c r="G1804" s="23"/>
      <c r="H1804" s="14">
        <f>IF(F1804="","",F1804-N(G1804))</f>
      </c>
      <c r="I1804" s="24">
        <f>IF(A1804="","",IF(YEAR(A1804)&lt;&gt;Setup!$C$5,"",MONTH(A1804)))</f>
      </c>
    </row>
    <row r="1805" spans="1:9" x14ac:dyDescent="0.25">
      <c r="A1805" s="22"/>
      <c r="F1805" s="23"/>
      <c r="G1805" s="23"/>
      <c r="H1805" s="14">
        <f>IF(F1805="","",F1805-N(G1805))</f>
      </c>
      <c r="I1805" s="24">
        <f>IF(A1805="","",IF(YEAR(A1805)&lt;&gt;Setup!$C$5,"",MONTH(A1805)))</f>
      </c>
    </row>
    <row r="1806" spans="1:9" x14ac:dyDescent="0.25">
      <c r="A1806" s="22"/>
      <c r="F1806" s="23"/>
      <c r="G1806" s="23"/>
      <c r="H1806" s="14">
        <f>IF(F1806="","",F1806-N(G1806))</f>
      </c>
      <c r="I1806" s="24">
        <f>IF(A1806="","",IF(YEAR(A1806)&lt;&gt;Setup!$C$5,"",MONTH(A1806)))</f>
      </c>
    </row>
    <row r="1807" spans="1:9" x14ac:dyDescent="0.25">
      <c r="A1807" s="22"/>
      <c r="F1807" s="23"/>
      <c r="G1807" s="23"/>
      <c r="H1807" s="14">
        <f>IF(F1807="","",F1807-N(G1807))</f>
      </c>
      <c r="I1807" s="24">
        <f>IF(A1807="","",IF(YEAR(A1807)&lt;&gt;Setup!$C$5,"",MONTH(A1807)))</f>
      </c>
    </row>
    <row r="1808" spans="1:9" x14ac:dyDescent="0.25">
      <c r="A1808" s="22"/>
      <c r="F1808" s="23"/>
      <c r="G1808" s="23"/>
      <c r="H1808" s="14">
        <f>IF(F1808="","",F1808-N(G1808))</f>
      </c>
      <c r="I1808" s="24">
        <f>IF(A1808="","",IF(YEAR(A1808)&lt;&gt;Setup!$C$5,"",MONTH(A1808)))</f>
      </c>
    </row>
    <row r="1809" spans="1:9" x14ac:dyDescent="0.25">
      <c r="A1809" s="22"/>
      <c r="F1809" s="23"/>
      <c r="G1809" s="23"/>
      <c r="H1809" s="14">
        <f>IF(F1809="","",F1809-N(G1809))</f>
      </c>
      <c r="I1809" s="24">
        <f>IF(A1809="","",IF(YEAR(A1809)&lt;&gt;Setup!$C$5,"",MONTH(A1809)))</f>
      </c>
    </row>
    <row r="1810" spans="1:9" x14ac:dyDescent="0.25">
      <c r="A1810" s="22"/>
      <c r="F1810" s="23"/>
      <c r="G1810" s="23"/>
      <c r="H1810" s="14">
        <f>IF(F1810="","",F1810-N(G1810))</f>
      </c>
      <c r="I1810" s="24">
        <f>IF(A1810="","",IF(YEAR(A1810)&lt;&gt;Setup!$C$5,"",MONTH(A1810)))</f>
      </c>
    </row>
    <row r="1811" spans="1:9" x14ac:dyDescent="0.25">
      <c r="A1811" s="22"/>
      <c r="F1811" s="23"/>
      <c r="G1811" s="23"/>
      <c r="H1811" s="14">
        <f>IF(F1811="","",F1811-N(G1811))</f>
      </c>
      <c r="I1811" s="24">
        <f>IF(A1811="","",IF(YEAR(A1811)&lt;&gt;Setup!$C$5,"",MONTH(A1811)))</f>
      </c>
    </row>
    <row r="1812" spans="1:9" x14ac:dyDescent="0.25">
      <c r="A1812" s="22"/>
      <c r="F1812" s="23"/>
      <c r="G1812" s="23"/>
      <c r="H1812" s="14">
        <f>IF(F1812="","",F1812-N(G1812))</f>
      </c>
      <c r="I1812" s="24">
        <f>IF(A1812="","",IF(YEAR(A1812)&lt;&gt;Setup!$C$5,"",MONTH(A1812)))</f>
      </c>
    </row>
    <row r="1813" spans="1:9" x14ac:dyDescent="0.25">
      <c r="A1813" s="22"/>
      <c r="F1813" s="23"/>
      <c r="G1813" s="23"/>
      <c r="H1813" s="14">
        <f>IF(F1813="","",F1813-N(G1813))</f>
      </c>
      <c r="I1813" s="24">
        <f>IF(A1813="","",IF(YEAR(A1813)&lt;&gt;Setup!$C$5,"",MONTH(A1813)))</f>
      </c>
    </row>
    <row r="1814" spans="1:9" x14ac:dyDescent="0.25">
      <c r="A1814" s="22"/>
      <c r="F1814" s="23"/>
      <c r="G1814" s="23"/>
      <c r="H1814" s="14">
        <f>IF(F1814="","",F1814-N(G1814))</f>
      </c>
      <c r="I1814" s="24">
        <f>IF(A1814="","",IF(YEAR(A1814)&lt;&gt;Setup!$C$5,"",MONTH(A1814)))</f>
      </c>
    </row>
    <row r="1815" spans="1:9" x14ac:dyDescent="0.25">
      <c r="A1815" s="22"/>
      <c r="F1815" s="23"/>
      <c r="G1815" s="23"/>
      <c r="H1815" s="14">
        <f>IF(F1815="","",F1815-N(G1815))</f>
      </c>
      <c r="I1815" s="24">
        <f>IF(A1815="","",IF(YEAR(A1815)&lt;&gt;Setup!$C$5,"",MONTH(A1815)))</f>
      </c>
    </row>
    <row r="1816" spans="1:9" x14ac:dyDescent="0.25">
      <c r="A1816" s="22"/>
      <c r="F1816" s="23"/>
      <c r="G1816" s="23"/>
      <c r="H1816" s="14">
        <f>IF(F1816="","",F1816-N(G1816))</f>
      </c>
      <c r="I1816" s="24">
        <f>IF(A1816="","",IF(YEAR(A1816)&lt;&gt;Setup!$C$5,"",MONTH(A1816)))</f>
      </c>
    </row>
    <row r="1817" spans="1:9" x14ac:dyDescent="0.25">
      <c r="A1817" s="22"/>
      <c r="F1817" s="23"/>
      <c r="G1817" s="23"/>
      <c r="H1817" s="14">
        <f>IF(F1817="","",F1817-N(G1817))</f>
      </c>
      <c r="I1817" s="24">
        <f>IF(A1817="","",IF(YEAR(A1817)&lt;&gt;Setup!$C$5,"",MONTH(A1817)))</f>
      </c>
    </row>
    <row r="1818" spans="1:9" x14ac:dyDescent="0.25">
      <c r="A1818" s="22"/>
      <c r="F1818" s="23"/>
      <c r="G1818" s="23"/>
      <c r="H1818" s="14">
        <f>IF(F1818="","",F1818-N(G1818))</f>
      </c>
      <c r="I1818" s="24">
        <f>IF(A1818="","",IF(YEAR(A1818)&lt;&gt;Setup!$C$5,"",MONTH(A1818)))</f>
      </c>
    </row>
    <row r="1819" spans="1:9" x14ac:dyDescent="0.25">
      <c r="A1819" s="22"/>
      <c r="F1819" s="23"/>
      <c r="G1819" s="23"/>
      <c r="H1819" s="14">
        <f>IF(F1819="","",F1819-N(G1819))</f>
      </c>
      <c r="I1819" s="24">
        <f>IF(A1819="","",IF(YEAR(A1819)&lt;&gt;Setup!$C$5,"",MONTH(A1819)))</f>
      </c>
    </row>
    <row r="1820" spans="1:9" x14ac:dyDescent="0.25">
      <c r="A1820" s="22"/>
      <c r="F1820" s="23"/>
      <c r="G1820" s="23"/>
      <c r="H1820" s="14">
        <f>IF(F1820="","",F1820-N(G1820))</f>
      </c>
      <c r="I1820" s="24">
        <f>IF(A1820="","",IF(YEAR(A1820)&lt;&gt;Setup!$C$5,"",MONTH(A1820)))</f>
      </c>
    </row>
    <row r="1821" spans="1:9" x14ac:dyDescent="0.25">
      <c r="A1821" s="22"/>
      <c r="F1821" s="23"/>
      <c r="G1821" s="23"/>
      <c r="H1821" s="14">
        <f>IF(F1821="","",F1821-N(G1821))</f>
      </c>
      <c r="I1821" s="24">
        <f>IF(A1821="","",IF(YEAR(A1821)&lt;&gt;Setup!$C$5,"",MONTH(A1821)))</f>
      </c>
    </row>
    <row r="1822" spans="1:9" x14ac:dyDescent="0.25">
      <c r="A1822" s="22"/>
      <c r="F1822" s="23"/>
      <c r="G1822" s="23"/>
      <c r="H1822" s="14">
        <f>IF(F1822="","",F1822-N(G1822))</f>
      </c>
      <c r="I1822" s="24">
        <f>IF(A1822="","",IF(YEAR(A1822)&lt;&gt;Setup!$C$5,"",MONTH(A1822)))</f>
      </c>
    </row>
    <row r="1823" spans="1:9" x14ac:dyDescent="0.25">
      <c r="A1823" s="22"/>
      <c r="F1823" s="23"/>
      <c r="G1823" s="23"/>
      <c r="H1823" s="14">
        <f>IF(F1823="","",F1823-N(G1823))</f>
      </c>
      <c r="I1823" s="24">
        <f>IF(A1823="","",IF(YEAR(A1823)&lt;&gt;Setup!$C$5,"",MONTH(A1823)))</f>
      </c>
    </row>
    <row r="1824" spans="1:9" x14ac:dyDescent="0.25">
      <c r="A1824" s="22"/>
      <c r="F1824" s="23"/>
      <c r="G1824" s="23"/>
      <c r="H1824" s="14">
        <f>IF(F1824="","",F1824-N(G1824))</f>
      </c>
      <c r="I1824" s="24">
        <f>IF(A1824="","",IF(YEAR(A1824)&lt;&gt;Setup!$C$5,"",MONTH(A1824)))</f>
      </c>
    </row>
    <row r="1825" spans="1:9" x14ac:dyDescent="0.25">
      <c r="A1825" s="22"/>
      <c r="F1825" s="23"/>
      <c r="G1825" s="23"/>
      <c r="H1825" s="14">
        <f>IF(F1825="","",F1825-N(G1825))</f>
      </c>
      <c r="I1825" s="24">
        <f>IF(A1825="","",IF(YEAR(A1825)&lt;&gt;Setup!$C$5,"",MONTH(A1825)))</f>
      </c>
    </row>
    <row r="1826" spans="1:9" x14ac:dyDescent="0.25">
      <c r="A1826" s="22"/>
      <c r="F1826" s="23"/>
      <c r="G1826" s="23"/>
      <c r="H1826" s="14">
        <f>IF(F1826="","",F1826-N(G1826))</f>
      </c>
      <c r="I1826" s="24">
        <f>IF(A1826="","",IF(YEAR(A1826)&lt;&gt;Setup!$C$5,"",MONTH(A1826)))</f>
      </c>
    </row>
    <row r="1827" spans="1:9" x14ac:dyDescent="0.25">
      <c r="A1827" s="22"/>
      <c r="F1827" s="23"/>
      <c r="G1827" s="23"/>
      <c r="H1827" s="14">
        <f>IF(F1827="","",F1827-N(G1827))</f>
      </c>
      <c r="I1827" s="24">
        <f>IF(A1827="","",IF(YEAR(A1827)&lt;&gt;Setup!$C$5,"",MONTH(A1827)))</f>
      </c>
    </row>
    <row r="1828" spans="1:9" x14ac:dyDescent="0.25">
      <c r="A1828" s="22"/>
      <c r="F1828" s="23"/>
      <c r="G1828" s="23"/>
      <c r="H1828" s="14">
        <f>IF(F1828="","",F1828-N(G1828))</f>
      </c>
      <c r="I1828" s="24">
        <f>IF(A1828="","",IF(YEAR(A1828)&lt;&gt;Setup!$C$5,"",MONTH(A1828)))</f>
      </c>
    </row>
    <row r="1829" spans="1:9" x14ac:dyDescent="0.25">
      <c r="A1829" s="22"/>
      <c r="F1829" s="23"/>
      <c r="G1829" s="23"/>
      <c r="H1829" s="14">
        <f>IF(F1829="","",F1829-N(G1829))</f>
      </c>
      <c r="I1829" s="24">
        <f>IF(A1829="","",IF(YEAR(A1829)&lt;&gt;Setup!$C$5,"",MONTH(A1829)))</f>
      </c>
    </row>
    <row r="1830" spans="1:9" x14ac:dyDescent="0.25">
      <c r="A1830" s="22"/>
      <c r="F1830" s="23"/>
      <c r="G1830" s="23"/>
      <c r="H1830" s="14">
        <f>IF(F1830="","",F1830-N(G1830))</f>
      </c>
      <c r="I1830" s="24">
        <f>IF(A1830="","",IF(YEAR(A1830)&lt;&gt;Setup!$C$5,"",MONTH(A1830)))</f>
      </c>
    </row>
    <row r="1831" spans="1:9" x14ac:dyDescent="0.25">
      <c r="A1831" s="22"/>
      <c r="F1831" s="23"/>
      <c r="G1831" s="23"/>
      <c r="H1831" s="14">
        <f>IF(F1831="","",F1831-N(G1831))</f>
      </c>
      <c r="I1831" s="24">
        <f>IF(A1831="","",IF(YEAR(A1831)&lt;&gt;Setup!$C$5,"",MONTH(A1831)))</f>
      </c>
    </row>
    <row r="1832" spans="1:9" x14ac:dyDescent="0.25">
      <c r="A1832" s="22"/>
      <c r="F1832" s="23"/>
      <c r="G1832" s="23"/>
      <c r="H1832" s="14">
        <f>IF(F1832="","",F1832-N(G1832))</f>
      </c>
      <c r="I1832" s="24">
        <f>IF(A1832="","",IF(YEAR(A1832)&lt;&gt;Setup!$C$5,"",MONTH(A1832)))</f>
      </c>
    </row>
    <row r="1833" spans="1:9" x14ac:dyDescent="0.25">
      <c r="A1833" s="22"/>
      <c r="F1833" s="23"/>
      <c r="G1833" s="23"/>
      <c r="H1833" s="14">
        <f>IF(F1833="","",F1833-N(G1833))</f>
      </c>
      <c r="I1833" s="24">
        <f>IF(A1833="","",IF(YEAR(A1833)&lt;&gt;Setup!$C$5,"",MONTH(A1833)))</f>
      </c>
    </row>
    <row r="1834" spans="1:9" x14ac:dyDescent="0.25">
      <c r="A1834" s="22"/>
      <c r="F1834" s="23"/>
      <c r="G1834" s="23"/>
      <c r="H1834" s="14">
        <f>IF(F1834="","",F1834-N(G1834))</f>
      </c>
      <c r="I1834" s="24">
        <f>IF(A1834="","",IF(YEAR(A1834)&lt;&gt;Setup!$C$5,"",MONTH(A1834)))</f>
      </c>
    </row>
    <row r="1835" spans="1:9" x14ac:dyDescent="0.25">
      <c r="A1835" s="22"/>
      <c r="F1835" s="23"/>
      <c r="G1835" s="23"/>
      <c r="H1835" s="14">
        <f>IF(F1835="","",F1835-N(G1835))</f>
      </c>
      <c r="I1835" s="24">
        <f>IF(A1835="","",IF(YEAR(A1835)&lt;&gt;Setup!$C$5,"",MONTH(A1835)))</f>
      </c>
    </row>
    <row r="1836" spans="1:9" x14ac:dyDescent="0.25">
      <c r="A1836" s="22"/>
      <c r="F1836" s="23"/>
      <c r="G1836" s="23"/>
      <c r="H1836" s="14">
        <f>IF(F1836="","",F1836-N(G1836))</f>
      </c>
      <c r="I1836" s="24">
        <f>IF(A1836="","",IF(YEAR(A1836)&lt;&gt;Setup!$C$5,"",MONTH(A1836)))</f>
      </c>
    </row>
    <row r="1837" spans="1:9" x14ac:dyDescent="0.25">
      <c r="A1837" s="22"/>
      <c r="F1837" s="23"/>
      <c r="G1837" s="23"/>
      <c r="H1837" s="14">
        <f>IF(F1837="","",F1837-N(G1837))</f>
      </c>
      <c r="I1837" s="24">
        <f>IF(A1837="","",IF(YEAR(A1837)&lt;&gt;Setup!$C$5,"",MONTH(A1837)))</f>
      </c>
    </row>
    <row r="1838" spans="1:9" x14ac:dyDescent="0.25">
      <c r="A1838" s="22"/>
      <c r="F1838" s="23"/>
      <c r="G1838" s="23"/>
      <c r="H1838" s="14">
        <f>IF(F1838="","",F1838-N(G1838))</f>
      </c>
      <c r="I1838" s="24">
        <f>IF(A1838="","",IF(YEAR(A1838)&lt;&gt;Setup!$C$5,"",MONTH(A1838)))</f>
      </c>
    </row>
    <row r="1839" spans="1:9" x14ac:dyDescent="0.25">
      <c r="A1839" s="22"/>
      <c r="F1839" s="23"/>
      <c r="G1839" s="23"/>
      <c r="H1839" s="14">
        <f>IF(F1839="","",F1839-N(G1839))</f>
      </c>
      <c r="I1839" s="24">
        <f>IF(A1839="","",IF(YEAR(A1839)&lt;&gt;Setup!$C$5,"",MONTH(A1839)))</f>
      </c>
    </row>
    <row r="1840" spans="1:9" x14ac:dyDescent="0.25">
      <c r="A1840" s="22"/>
      <c r="F1840" s="23"/>
      <c r="G1840" s="23"/>
      <c r="H1840" s="14">
        <f>IF(F1840="","",F1840-N(G1840))</f>
      </c>
      <c r="I1840" s="24">
        <f>IF(A1840="","",IF(YEAR(A1840)&lt;&gt;Setup!$C$5,"",MONTH(A1840)))</f>
      </c>
    </row>
    <row r="1841" spans="1:9" x14ac:dyDescent="0.25">
      <c r="A1841" s="22"/>
      <c r="F1841" s="23"/>
      <c r="G1841" s="23"/>
      <c r="H1841" s="14">
        <f>IF(F1841="","",F1841-N(G1841))</f>
      </c>
      <c r="I1841" s="24">
        <f>IF(A1841="","",IF(YEAR(A1841)&lt;&gt;Setup!$C$5,"",MONTH(A1841)))</f>
      </c>
    </row>
    <row r="1842" spans="1:9" x14ac:dyDescent="0.25">
      <c r="A1842" s="22"/>
      <c r="F1842" s="23"/>
      <c r="G1842" s="23"/>
      <c r="H1842" s="14">
        <f>IF(F1842="","",F1842-N(G1842))</f>
      </c>
      <c r="I1842" s="24">
        <f>IF(A1842="","",IF(YEAR(A1842)&lt;&gt;Setup!$C$5,"",MONTH(A1842)))</f>
      </c>
    </row>
    <row r="1843" spans="1:9" x14ac:dyDescent="0.25">
      <c r="A1843" s="22"/>
      <c r="F1843" s="23"/>
      <c r="G1843" s="23"/>
      <c r="H1843" s="14">
        <f>IF(F1843="","",F1843-N(G1843))</f>
      </c>
      <c r="I1843" s="24">
        <f>IF(A1843="","",IF(YEAR(A1843)&lt;&gt;Setup!$C$5,"",MONTH(A1843)))</f>
      </c>
    </row>
    <row r="1844" spans="1:9" x14ac:dyDescent="0.25">
      <c r="A1844" s="22"/>
      <c r="F1844" s="23"/>
      <c r="G1844" s="23"/>
      <c r="H1844" s="14">
        <f>IF(F1844="","",F1844-N(G1844))</f>
      </c>
      <c r="I1844" s="24">
        <f>IF(A1844="","",IF(YEAR(A1844)&lt;&gt;Setup!$C$5,"",MONTH(A1844)))</f>
      </c>
    </row>
    <row r="1845" spans="1:9" x14ac:dyDescent="0.25">
      <c r="A1845" s="22"/>
      <c r="F1845" s="23"/>
      <c r="G1845" s="23"/>
      <c r="H1845" s="14">
        <f>IF(F1845="","",F1845-N(G1845))</f>
      </c>
      <c r="I1845" s="24">
        <f>IF(A1845="","",IF(YEAR(A1845)&lt;&gt;Setup!$C$5,"",MONTH(A1845)))</f>
      </c>
    </row>
    <row r="1846" spans="1:9" x14ac:dyDescent="0.25">
      <c r="A1846" s="22"/>
      <c r="F1846" s="23"/>
      <c r="G1846" s="23"/>
      <c r="H1846" s="14">
        <f>IF(F1846="","",F1846-N(G1846))</f>
      </c>
      <c r="I1846" s="24">
        <f>IF(A1846="","",IF(YEAR(A1846)&lt;&gt;Setup!$C$5,"",MONTH(A1846)))</f>
      </c>
    </row>
    <row r="1847" spans="1:9" x14ac:dyDescent="0.25">
      <c r="A1847" s="22"/>
      <c r="F1847" s="23"/>
      <c r="G1847" s="23"/>
      <c r="H1847" s="14">
        <f>IF(F1847="","",F1847-N(G1847))</f>
      </c>
      <c r="I1847" s="24">
        <f>IF(A1847="","",IF(YEAR(A1847)&lt;&gt;Setup!$C$5,"",MONTH(A1847)))</f>
      </c>
    </row>
    <row r="1848" spans="1:9" x14ac:dyDescent="0.25">
      <c r="A1848" s="22"/>
      <c r="F1848" s="23"/>
      <c r="G1848" s="23"/>
      <c r="H1848" s="14">
        <f>IF(F1848="","",F1848-N(G1848))</f>
      </c>
      <c r="I1848" s="24">
        <f>IF(A1848="","",IF(YEAR(A1848)&lt;&gt;Setup!$C$5,"",MONTH(A1848)))</f>
      </c>
    </row>
    <row r="1849" spans="1:9" x14ac:dyDescent="0.25">
      <c r="A1849" s="22"/>
      <c r="F1849" s="23"/>
      <c r="G1849" s="23"/>
      <c r="H1849" s="14">
        <f>IF(F1849="","",F1849-N(G1849))</f>
      </c>
      <c r="I1849" s="24">
        <f>IF(A1849="","",IF(YEAR(A1849)&lt;&gt;Setup!$C$5,"",MONTH(A1849)))</f>
      </c>
    </row>
    <row r="1850" spans="1:9" x14ac:dyDescent="0.25">
      <c r="A1850" s="22"/>
      <c r="F1850" s="23"/>
      <c r="G1850" s="23"/>
      <c r="H1850" s="14">
        <f>IF(F1850="","",F1850-N(G1850))</f>
      </c>
      <c r="I1850" s="24">
        <f>IF(A1850="","",IF(YEAR(A1850)&lt;&gt;Setup!$C$5,"",MONTH(A1850)))</f>
      </c>
    </row>
    <row r="1851" spans="1:9" x14ac:dyDescent="0.25">
      <c r="A1851" s="22"/>
      <c r="F1851" s="23"/>
      <c r="G1851" s="23"/>
      <c r="H1851" s="14">
        <f>IF(F1851="","",F1851-N(G1851))</f>
      </c>
      <c r="I1851" s="24">
        <f>IF(A1851="","",IF(YEAR(A1851)&lt;&gt;Setup!$C$5,"",MONTH(A1851)))</f>
      </c>
    </row>
    <row r="1852" spans="1:9" x14ac:dyDescent="0.25">
      <c r="A1852" s="22"/>
      <c r="F1852" s="23"/>
      <c r="G1852" s="23"/>
      <c r="H1852" s="14">
        <f>IF(F1852="","",F1852-N(G1852))</f>
      </c>
      <c r="I1852" s="24">
        <f>IF(A1852="","",IF(YEAR(A1852)&lt;&gt;Setup!$C$5,"",MONTH(A1852)))</f>
      </c>
    </row>
    <row r="1853" spans="1:9" x14ac:dyDescent="0.25">
      <c r="A1853" s="22"/>
      <c r="F1853" s="23"/>
      <c r="G1853" s="23"/>
      <c r="H1853" s="14">
        <f>IF(F1853="","",F1853-N(G1853))</f>
      </c>
      <c r="I1853" s="24">
        <f>IF(A1853="","",IF(YEAR(A1853)&lt;&gt;Setup!$C$5,"",MONTH(A1853)))</f>
      </c>
    </row>
    <row r="1854" spans="1:9" x14ac:dyDescent="0.25">
      <c r="A1854" s="22"/>
      <c r="F1854" s="23"/>
      <c r="G1854" s="23"/>
      <c r="H1854" s="14">
        <f>IF(F1854="","",F1854-N(G1854))</f>
      </c>
      <c r="I1854" s="24">
        <f>IF(A1854="","",IF(YEAR(A1854)&lt;&gt;Setup!$C$5,"",MONTH(A1854)))</f>
      </c>
    </row>
    <row r="1855" spans="1:9" x14ac:dyDescent="0.25">
      <c r="A1855" s="22"/>
      <c r="F1855" s="23"/>
      <c r="G1855" s="23"/>
      <c r="H1855" s="14">
        <f>IF(F1855="","",F1855-N(G1855))</f>
      </c>
      <c r="I1855" s="24">
        <f>IF(A1855="","",IF(YEAR(A1855)&lt;&gt;Setup!$C$5,"",MONTH(A1855)))</f>
      </c>
    </row>
    <row r="1856" spans="1:9" x14ac:dyDescent="0.25">
      <c r="A1856" s="22"/>
      <c r="F1856" s="23"/>
      <c r="G1856" s="23"/>
      <c r="H1856" s="14">
        <f>IF(F1856="","",F1856-N(G1856))</f>
      </c>
      <c r="I1856" s="24">
        <f>IF(A1856="","",IF(YEAR(A1856)&lt;&gt;Setup!$C$5,"",MONTH(A1856)))</f>
      </c>
    </row>
    <row r="1857" spans="1:9" x14ac:dyDescent="0.25">
      <c r="A1857" s="22"/>
      <c r="F1857" s="23"/>
      <c r="G1857" s="23"/>
      <c r="H1857" s="14">
        <f>IF(F1857="","",F1857-N(G1857))</f>
      </c>
      <c r="I1857" s="24">
        <f>IF(A1857="","",IF(YEAR(A1857)&lt;&gt;Setup!$C$5,"",MONTH(A1857)))</f>
      </c>
    </row>
    <row r="1858" spans="1:9" x14ac:dyDescent="0.25">
      <c r="A1858" s="22"/>
      <c r="F1858" s="23"/>
      <c r="G1858" s="23"/>
      <c r="H1858" s="14">
        <f>IF(F1858="","",F1858-N(G1858))</f>
      </c>
      <c r="I1858" s="24">
        <f>IF(A1858="","",IF(YEAR(A1858)&lt;&gt;Setup!$C$5,"",MONTH(A1858)))</f>
      </c>
    </row>
    <row r="1859" spans="1:9" x14ac:dyDescent="0.25">
      <c r="A1859" s="22"/>
      <c r="F1859" s="23"/>
      <c r="G1859" s="23"/>
      <c r="H1859" s="14">
        <f>IF(F1859="","",F1859-N(G1859))</f>
      </c>
      <c r="I1859" s="24">
        <f>IF(A1859="","",IF(YEAR(A1859)&lt;&gt;Setup!$C$5,"",MONTH(A1859)))</f>
      </c>
    </row>
    <row r="1860" spans="1:9" x14ac:dyDescent="0.25">
      <c r="A1860" s="22"/>
      <c r="F1860" s="23"/>
      <c r="G1860" s="23"/>
      <c r="H1860" s="14">
        <f>IF(F1860="","",F1860-N(G1860))</f>
      </c>
      <c r="I1860" s="24">
        <f>IF(A1860="","",IF(YEAR(A1860)&lt;&gt;Setup!$C$5,"",MONTH(A1860)))</f>
      </c>
    </row>
    <row r="1861" spans="1:9" x14ac:dyDescent="0.25">
      <c r="A1861" s="22"/>
      <c r="F1861" s="23"/>
      <c r="G1861" s="23"/>
      <c r="H1861" s="14">
        <f>IF(F1861="","",F1861-N(G1861))</f>
      </c>
      <c r="I1861" s="24">
        <f>IF(A1861="","",IF(YEAR(A1861)&lt;&gt;Setup!$C$5,"",MONTH(A1861)))</f>
      </c>
    </row>
    <row r="1862" spans="1:9" x14ac:dyDescent="0.25">
      <c r="A1862" s="22"/>
      <c r="F1862" s="23"/>
      <c r="G1862" s="23"/>
      <c r="H1862" s="14">
        <f>IF(F1862="","",F1862-N(G1862))</f>
      </c>
      <c r="I1862" s="24">
        <f>IF(A1862="","",IF(YEAR(A1862)&lt;&gt;Setup!$C$5,"",MONTH(A1862)))</f>
      </c>
    </row>
    <row r="1863" spans="1:9" x14ac:dyDescent="0.25">
      <c r="A1863" s="22"/>
      <c r="F1863" s="23"/>
      <c r="G1863" s="23"/>
      <c r="H1863" s="14">
        <f>IF(F1863="","",F1863-N(G1863))</f>
      </c>
      <c r="I1863" s="24">
        <f>IF(A1863="","",IF(YEAR(A1863)&lt;&gt;Setup!$C$5,"",MONTH(A1863)))</f>
      </c>
    </row>
    <row r="1864" spans="1:9" x14ac:dyDescent="0.25">
      <c r="A1864" s="22"/>
      <c r="F1864" s="23"/>
      <c r="G1864" s="23"/>
      <c r="H1864" s="14">
        <f>IF(F1864="","",F1864-N(G1864))</f>
      </c>
      <c r="I1864" s="24">
        <f>IF(A1864="","",IF(YEAR(A1864)&lt;&gt;Setup!$C$5,"",MONTH(A1864)))</f>
      </c>
    </row>
    <row r="1865" spans="1:9" x14ac:dyDescent="0.25">
      <c r="A1865" s="22"/>
      <c r="F1865" s="23"/>
      <c r="G1865" s="23"/>
      <c r="H1865" s="14">
        <f>IF(F1865="","",F1865-N(G1865))</f>
      </c>
      <c r="I1865" s="24">
        <f>IF(A1865="","",IF(YEAR(A1865)&lt;&gt;Setup!$C$5,"",MONTH(A1865)))</f>
      </c>
    </row>
    <row r="1866" spans="1:9" x14ac:dyDescent="0.25">
      <c r="A1866" s="22"/>
      <c r="F1866" s="23"/>
      <c r="G1866" s="23"/>
      <c r="H1866" s="14">
        <f>IF(F1866="","",F1866-N(G1866))</f>
      </c>
      <c r="I1866" s="24">
        <f>IF(A1866="","",IF(YEAR(A1866)&lt;&gt;Setup!$C$5,"",MONTH(A1866)))</f>
      </c>
    </row>
    <row r="1867" spans="1:9" x14ac:dyDescent="0.25">
      <c r="A1867" s="22"/>
      <c r="F1867" s="23"/>
      <c r="G1867" s="23"/>
      <c r="H1867" s="14">
        <f>IF(F1867="","",F1867-N(G1867))</f>
      </c>
      <c r="I1867" s="24">
        <f>IF(A1867="","",IF(YEAR(A1867)&lt;&gt;Setup!$C$5,"",MONTH(A1867)))</f>
      </c>
    </row>
    <row r="1868" spans="1:9" x14ac:dyDescent="0.25">
      <c r="A1868" s="22"/>
      <c r="F1868" s="23"/>
      <c r="G1868" s="23"/>
      <c r="H1868" s="14">
        <f>IF(F1868="","",F1868-N(G1868))</f>
      </c>
      <c r="I1868" s="24">
        <f>IF(A1868="","",IF(YEAR(A1868)&lt;&gt;Setup!$C$5,"",MONTH(A1868)))</f>
      </c>
    </row>
    <row r="1869" spans="1:9" x14ac:dyDescent="0.25">
      <c r="A1869" s="22"/>
      <c r="F1869" s="23"/>
      <c r="G1869" s="23"/>
      <c r="H1869" s="14">
        <f>IF(F1869="","",F1869-N(G1869))</f>
      </c>
      <c r="I1869" s="24">
        <f>IF(A1869="","",IF(YEAR(A1869)&lt;&gt;Setup!$C$5,"",MONTH(A1869)))</f>
      </c>
    </row>
    <row r="1870" spans="1:9" x14ac:dyDescent="0.25">
      <c r="A1870" s="22"/>
      <c r="F1870" s="23"/>
      <c r="G1870" s="23"/>
      <c r="H1870" s="14">
        <f>IF(F1870="","",F1870-N(G1870))</f>
      </c>
      <c r="I1870" s="24">
        <f>IF(A1870="","",IF(YEAR(A1870)&lt;&gt;Setup!$C$5,"",MONTH(A1870)))</f>
      </c>
    </row>
    <row r="1871" spans="1:9" x14ac:dyDescent="0.25">
      <c r="A1871" s="22"/>
      <c r="F1871" s="23"/>
      <c r="G1871" s="23"/>
      <c r="H1871" s="14">
        <f>IF(F1871="","",F1871-N(G1871))</f>
      </c>
      <c r="I1871" s="24">
        <f>IF(A1871="","",IF(YEAR(A1871)&lt;&gt;Setup!$C$5,"",MONTH(A1871)))</f>
      </c>
    </row>
    <row r="1872" spans="1:9" x14ac:dyDescent="0.25">
      <c r="A1872" s="22"/>
      <c r="F1872" s="23"/>
      <c r="G1872" s="23"/>
      <c r="H1872" s="14">
        <f>IF(F1872="","",F1872-N(G1872))</f>
      </c>
      <c r="I1872" s="24">
        <f>IF(A1872="","",IF(YEAR(A1872)&lt;&gt;Setup!$C$5,"",MONTH(A1872)))</f>
      </c>
    </row>
    <row r="1873" spans="1:9" x14ac:dyDescent="0.25">
      <c r="A1873" s="22"/>
      <c r="F1873" s="23"/>
      <c r="G1873" s="23"/>
      <c r="H1873" s="14">
        <f>IF(F1873="","",F1873-N(G1873))</f>
      </c>
      <c r="I1873" s="24">
        <f>IF(A1873="","",IF(YEAR(A1873)&lt;&gt;Setup!$C$5,"",MONTH(A1873)))</f>
      </c>
    </row>
    <row r="1874" spans="1:9" x14ac:dyDescent="0.25">
      <c r="A1874" s="22"/>
      <c r="F1874" s="23"/>
      <c r="G1874" s="23"/>
      <c r="H1874" s="14">
        <f>IF(F1874="","",F1874-N(G1874))</f>
      </c>
      <c r="I1874" s="24">
        <f>IF(A1874="","",IF(YEAR(A1874)&lt;&gt;Setup!$C$5,"",MONTH(A1874)))</f>
      </c>
    </row>
    <row r="1875" spans="1:9" x14ac:dyDescent="0.25">
      <c r="A1875" s="22"/>
      <c r="F1875" s="23"/>
      <c r="G1875" s="23"/>
      <c r="H1875" s="14">
        <f>IF(F1875="","",F1875-N(G1875))</f>
      </c>
      <c r="I1875" s="24">
        <f>IF(A1875="","",IF(YEAR(A1875)&lt;&gt;Setup!$C$5,"",MONTH(A1875)))</f>
      </c>
    </row>
    <row r="1876" spans="1:9" x14ac:dyDescent="0.25">
      <c r="A1876" s="22"/>
      <c r="F1876" s="23"/>
      <c r="G1876" s="23"/>
      <c r="H1876" s="14">
        <f>IF(F1876="","",F1876-N(G1876))</f>
      </c>
      <c r="I1876" s="24">
        <f>IF(A1876="","",IF(YEAR(A1876)&lt;&gt;Setup!$C$5,"",MONTH(A1876)))</f>
      </c>
    </row>
    <row r="1877" spans="1:9" x14ac:dyDescent="0.25">
      <c r="A1877" s="22"/>
      <c r="F1877" s="23"/>
      <c r="G1877" s="23"/>
      <c r="H1877" s="14">
        <f>IF(F1877="","",F1877-N(G1877))</f>
      </c>
      <c r="I1877" s="24">
        <f>IF(A1877="","",IF(YEAR(A1877)&lt;&gt;Setup!$C$5,"",MONTH(A1877)))</f>
      </c>
    </row>
    <row r="1878" spans="1:9" x14ac:dyDescent="0.25">
      <c r="A1878" s="22"/>
      <c r="F1878" s="23"/>
      <c r="G1878" s="23"/>
      <c r="H1878" s="14">
        <f>IF(F1878="","",F1878-N(G1878))</f>
      </c>
      <c r="I1878" s="24">
        <f>IF(A1878="","",IF(YEAR(A1878)&lt;&gt;Setup!$C$5,"",MONTH(A1878)))</f>
      </c>
    </row>
    <row r="1879" spans="1:9" x14ac:dyDescent="0.25">
      <c r="A1879" s="22"/>
      <c r="F1879" s="23"/>
      <c r="G1879" s="23"/>
      <c r="H1879" s="14">
        <f>IF(F1879="","",F1879-N(G1879))</f>
      </c>
      <c r="I1879" s="24">
        <f>IF(A1879="","",IF(YEAR(A1879)&lt;&gt;Setup!$C$5,"",MONTH(A1879)))</f>
      </c>
    </row>
    <row r="1880" spans="1:9" x14ac:dyDescent="0.25">
      <c r="A1880" s="22"/>
      <c r="F1880" s="23"/>
      <c r="G1880" s="23"/>
      <c r="H1880" s="14">
        <f>IF(F1880="","",F1880-N(G1880))</f>
      </c>
      <c r="I1880" s="24">
        <f>IF(A1880="","",IF(YEAR(A1880)&lt;&gt;Setup!$C$5,"",MONTH(A1880)))</f>
      </c>
    </row>
    <row r="1881" spans="1:9" x14ac:dyDescent="0.25">
      <c r="A1881" s="22"/>
      <c r="F1881" s="23"/>
      <c r="G1881" s="23"/>
      <c r="H1881" s="14">
        <f>IF(F1881="","",F1881-N(G1881))</f>
      </c>
      <c r="I1881" s="24">
        <f>IF(A1881="","",IF(YEAR(A1881)&lt;&gt;Setup!$C$5,"",MONTH(A1881)))</f>
      </c>
    </row>
    <row r="1882" spans="1:9" x14ac:dyDescent="0.25">
      <c r="A1882" s="22"/>
      <c r="F1882" s="23"/>
      <c r="G1882" s="23"/>
      <c r="H1882" s="14">
        <f>IF(F1882="","",F1882-N(G1882))</f>
      </c>
      <c r="I1882" s="24">
        <f>IF(A1882="","",IF(YEAR(A1882)&lt;&gt;Setup!$C$5,"",MONTH(A1882)))</f>
      </c>
    </row>
    <row r="1883" spans="1:9" x14ac:dyDescent="0.25">
      <c r="A1883" s="22"/>
      <c r="F1883" s="23"/>
      <c r="G1883" s="23"/>
      <c r="H1883" s="14">
        <f>IF(F1883="","",F1883-N(G1883))</f>
      </c>
      <c r="I1883" s="24">
        <f>IF(A1883="","",IF(YEAR(A1883)&lt;&gt;Setup!$C$5,"",MONTH(A1883)))</f>
      </c>
    </row>
    <row r="1884" spans="1:9" x14ac:dyDescent="0.25">
      <c r="A1884" s="22"/>
      <c r="F1884" s="23"/>
      <c r="G1884" s="23"/>
      <c r="H1884" s="14">
        <f>IF(F1884="","",F1884-N(G1884))</f>
      </c>
      <c r="I1884" s="24">
        <f>IF(A1884="","",IF(YEAR(A1884)&lt;&gt;Setup!$C$5,"",MONTH(A1884)))</f>
      </c>
    </row>
    <row r="1885" spans="1:9" x14ac:dyDescent="0.25">
      <c r="A1885" s="22"/>
      <c r="F1885" s="23"/>
      <c r="G1885" s="23"/>
      <c r="H1885" s="14">
        <f>IF(F1885="","",F1885-N(G1885))</f>
      </c>
      <c r="I1885" s="24">
        <f>IF(A1885="","",IF(YEAR(A1885)&lt;&gt;Setup!$C$5,"",MONTH(A1885)))</f>
      </c>
    </row>
    <row r="1886" spans="1:9" x14ac:dyDescent="0.25">
      <c r="A1886" s="22"/>
      <c r="F1886" s="23"/>
      <c r="G1886" s="23"/>
      <c r="H1886" s="14">
        <f>IF(F1886="","",F1886-N(G1886))</f>
      </c>
      <c r="I1886" s="24">
        <f>IF(A1886="","",IF(YEAR(A1886)&lt;&gt;Setup!$C$5,"",MONTH(A1886)))</f>
      </c>
    </row>
    <row r="1887" spans="1:9" x14ac:dyDescent="0.25">
      <c r="A1887" s="22"/>
      <c r="F1887" s="23"/>
      <c r="G1887" s="23"/>
      <c r="H1887" s="14">
        <f>IF(F1887="","",F1887-N(G1887))</f>
      </c>
      <c r="I1887" s="24">
        <f>IF(A1887="","",IF(YEAR(A1887)&lt;&gt;Setup!$C$5,"",MONTH(A1887)))</f>
      </c>
    </row>
    <row r="1888" spans="1:9" x14ac:dyDescent="0.25">
      <c r="A1888" s="22"/>
      <c r="F1888" s="23"/>
      <c r="G1888" s="23"/>
      <c r="H1888" s="14">
        <f>IF(F1888="","",F1888-N(G1888))</f>
      </c>
      <c r="I1888" s="24">
        <f>IF(A1888="","",IF(YEAR(A1888)&lt;&gt;Setup!$C$5,"",MONTH(A1888)))</f>
      </c>
    </row>
    <row r="1889" spans="1:9" x14ac:dyDescent="0.25">
      <c r="A1889" s="22"/>
      <c r="F1889" s="23"/>
      <c r="G1889" s="23"/>
      <c r="H1889" s="14">
        <f>IF(F1889="","",F1889-N(G1889))</f>
      </c>
      <c r="I1889" s="24">
        <f>IF(A1889="","",IF(YEAR(A1889)&lt;&gt;Setup!$C$5,"",MONTH(A1889)))</f>
      </c>
    </row>
    <row r="1890" spans="1:9" x14ac:dyDescent="0.25">
      <c r="A1890" s="22"/>
      <c r="F1890" s="23"/>
      <c r="G1890" s="23"/>
      <c r="H1890" s="14">
        <f>IF(F1890="","",F1890-N(G1890))</f>
      </c>
      <c r="I1890" s="24">
        <f>IF(A1890="","",IF(YEAR(A1890)&lt;&gt;Setup!$C$5,"",MONTH(A1890)))</f>
      </c>
    </row>
    <row r="1891" spans="1:9" x14ac:dyDescent="0.25">
      <c r="A1891" s="22"/>
      <c r="F1891" s="23"/>
      <c r="G1891" s="23"/>
      <c r="H1891" s="14">
        <f>IF(F1891="","",F1891-N(G1891))</f>
      </c>
      <c r="I1891" s="24">
        <f>IF(A1891="","",IF(YEAR(A1891)&lt;&gt;Setup!$C$5,"",MONTH(A1891)))</f>
      </c>
    </row>
    <row r="1892" spans="1:9" x14ac:dyDescent="0.25">
      <c r="A1892" s="22"/>
      <c r="F1892" s="23"/>
      <c r="G1892" s="23"/>
      <c r="H1892" s="14">
        <f>IF(F1892="","",F1892-N(G1892))</f>
      </c>
      <c r="I1892" s="24">
        <f>IF(A1892="","",IF(YEAR(A1892)&lt;&gt;Setup!$C$5,"",MONTH(A1892)))</f>
      </c>
    </row>
    <row r="1893" spans="1:9" x14ac:dyDescent="0.25">
      <c r="A1893" s="22"/>
      <c r="F1893" s="23"/>
      <c r="G1893" s="23"/>
      <c r="H1893" s="14">
        <f>IF(F1893="","",F1893-N(G1893))</f>
      </c>
      <c r="I1893" s="24">
        <f>IF(A1893="","",IF(YEAR(A1893)&lt;&gt;Setup!$C$5,"",MONTH(A1893)))</f>
      </c>
    </row>
    <row r="1894" spans="1:9" x14ac:dyDescent="0.25">
      <c r="A1894" s="22"/>
      <c r="F1894" s="23"/>
      <c r="G1894" s="23"/>
      <c r="H1894" s="14">
        <f>IF(F1894="","",F1894-N(G1894))</f>
      </c>
      <c r="I1894" s="24">
        <f>IF(A1894="","",IF(YEAR(A1894)&lt;&gt;Setup!$C$5,"",MONTH(A1894)))</f>
      </c>
    </row>
    <row r="1895" spans="1:9" x14ac:dyDescent="0.25">
      <c r="A1895" s="22"/>
      <c r="F1895" s="23"/>
      <c r="G1895" s="23"/>
      <c r="H1895" s="14">
        <f>IF(F1895="","",F1895-N(G1895))</f>
      </c>
      <c r="I1895" s="24">
        <f>IF(A1895="","",IF(YEAR(A1895)&lt;&gt;Setup!$C$5,"",MONTH(A1895)))</f>
      </c>
    </row>
    <row r="1896" spans="1:9" x14ac:dyDescent="0.25">
      <c r="A1896" s="22"/>
      <c r="F1896" s="23"/>
      <c r="G1896" s="23"/>
      <c r="H1896" s="14">
        <f>IF(F1896="","",F1896-N(G1896))</f>
      </c>
      <c r="I1896" s="24">
        <f>IF(A1896="","",IF(YEAR(A1896)&lt;&gt;Setup!$C$5,"",MONTH(A1896)))</f>
      </c>
    </row>
    <row r="1897" spans="1:9" x14ac:dyDescent="0.25">
      <c r="A1897" s="22"/>
      <c r="F1897" s="23"/>
      <c r="G1897" s="23"/>
      <c r="H1897" s="14">
        <f>IF(F1897="","",F1897-N(G1897))</f>
      </c>
      <c r="I1897" s="24">
        <f>IF(A1897="","",IF(YEAR(A1897)&lt;&gt;Setup!$C$5,"",MONTH(A1897)))</f>
      </c>
    </row>
    <row r="1898" spans="1:9" x14ac:dyDescent="0.25">
      <c r="A1898" s="22"/>
      <c r="F1898" s="23"/>
      <c r="G1898" s="23"/>
      <c r="H1898" s="14">
        <f>IF(F1898="","",F1898-N(G1898))</f>
      </c>
      <c r="I1898" s="24">
        <f>IF(A1898="","",IF(YEAR(A1898)&lt;&gt;Setup!$C$5,"",MONTH(A1898)))</f>
      </c>
    </row>
    <row r="1899" spans="1:9" x14ac:dyDescent="0.25">
      <c r="A1899" s="22"/>
      <c r="F1899" s="23"/>
      <c r="G1899" s="23"/>
      <c r="H1899" s="14">
        <f>IF(F1899="","",F1899-N(G1899))</f>
      </c>
      <c r="I1899" s="24">
        <f>IF(A1899="","",IF(YEAR(A1899)&lt;&gt;Setup!$C$5,"",MONTH(A1899)))</f>
      </c>
    </row>
    <row r="1900" spans="1:9" x14ac:dyDescent="0.25">
      <c r="A1900" s="22"/>
      <c r="F1900" s="23"/>
      <c r="G1900" s="23"/>
      <c r="H1900" s="14">
        <f>IF(F1900="","",F1900-N(G1900))</f>
      </c>
      <c r="I1900" s="24">
        <f>IF(A1900="","",IF(YEAR(A1900)&lt;&gt;Setup!$C$5,"",MONTH(A1900)))</f>
      </c>
    </row>
    <row r="1901" spans="1:9" x14ac:dyDescent="0.25">
      <c r="A1901" s="22"/>
      <c r="F1901" s="23"/>
      <c r="G1901" s="23"/>
      <c r="H1901" s="14">
        <f>IF(F1901="","",F1901-N(G1901))</f>
      </c>
      <c r="I1901" s="24">
        <f>IF(A1901="","",IF(YEAR(A1901)&lt;&gt;Setup!$C$5,"",MONTH(A1901)))</f>
      </c>
    </row>
    <row r="1902" spans="1:9" x14ac:dyDescent="0.25">
      <c r="A1902" s="22"/>
      <c r="F1902" s="23"/>
      <c r="G1902" s="23"/>
      <c r="H1902" s="14">
        <f>IF(F1902="","",F1902-N(G1902))</f>
      </c>
      <c r="I1902" s="24">
        <f>IF(A1902="","",IF(YEAR(A1902)&lt;&gt;Setup!$C$5,"",MONTH(A1902)))</f>
      </c>
    </row>
    <row r="1903" spans="1:9" x14ac:dyDescent="0.25">
      <c r="A1903" s="22"/>
      <c r="F1903" s="23"/>
      <c r="G1903" s="23"/>
      <c r="H1903" s="14">
        <f>IF(F1903="","",F1903-N(G1903))</f>
      </c>
      <c r="I1903" s="24">
        <f>IF(A1903="","",IF(YEAR(A1903)&lt;&gt;Setup!$C$5,"",MONTH(A1903)))</f>
      </c>
    </row>
    <row r="1904" spans="1:9" x14ac:dyDescent="0.25">
      <c r="A1904" s="22"/>
      <c r="F1904" s="23"/>
      <c r="G1904" s="23"/>
      <c r="H1904" s="14">
        <f>IF(F1904="","",F1904-N(G1904))</f>
      </c>
      <c r="I1904" s="24">
        <f>IF(A1904="","",IF(YEAR(A1904)&lt;&gt;Setup!$C$5,"",MONTH(A1904)))</f>
      </c>
    </row>
    <row r="1905" spans="1:9" x14ac:dyDescent="0.25">
      <c r="A1905" s="22"/>
      <c r="F1905" s="23"/>
      <c r="G1905" s="23"/>
      <c r="H1905" s="14">
        <f>IF(F1905="","",F1905-N(G1905))</f>
      </c>
      <c r="I1905" s="24">
        <f>IF(A1905="","",IF(YEAR(A1905)&lt;&gt;Setup!$C$5,"",MONTH(A1905)))</f>
      </c>
    </row>
    <row r="1906" spans="1:9" x14ac:dyDescent="0.25">
      <c r="A1906" s="22"/>
      <c r="F1906" s="23"/>
      <c r="G1906" s="23"/>
      <c r="H1906" s="14">
        <f>IF(F1906="","",F1906-N(G1906))</f>
      </c>
      <c r="I1906" s="24">
        <f>IF(A1906="","",IF(YEAR(A1906)&lt;&gt;Setup!$C$5,"",MONTH(A1906)))</f>
      </c>
    </row>
    <row r="1907" spans="1:9" x14ac:dyDescent="0.25">
      <c r="A1907" s="22"/>
      <c r="F1907" s="23"/>
      <c r="G1907" s="23"/>
      <c r="H1907" s="14">
        <f>IF(F1907="","",F1907-N(G1907))</f>
      </c>
      <c r="I1907" s="24">
        <f>IF(A1907="","",IF(YEAR(A1907)&lt;&gt;Setup!$C$5,"",MONTH(A1907)))</f>
      </c>
    </row>
    <row r="1908" spans="1:9" x14ac:dyDescent="0.25">
      <c r="A1908" s="22"/>
      <c r="F1908" s="23"/>
      <c r="G1908" s="23"/>
      <c r="H1908" s="14">
        <f>IF(F1908="","",F1908-N(G1908))</f>
      </c>
      <c r="I1908" s="24">
        <f>IF(A1908="","",IF(YEAR(A1908)&lt;&gt;Setup!$C$5,"",MONTH(A1908)))</f>
      </c>
    </row>
    <row r="1909" spans="1:9" x14ac:dyDescent="0.25">
      <c r="A1909" s="22"/>
      <c r="F1909" s="23"/>
      <c r="G1909" s="23"/>
      <c r="H1909" s="14">
        <f>IF(F1909="","",F1909-N(G1909))</f>
      </c>
      <c r="I1909" s="24">
        <f>IF(A1909="","",IF(YEAR(A1909)&lt;&gt;Setup!$C$5,"",MONTH(A1909)))</f>
      </c>
    </row>
    <row r="1910" spans="1:9" x14ac:dyDescent="0.25">
      <c r="A1910" s="22"/>
      <c r="F1910" s="23"/>
      <c r="G1910" s="23"/>
      <c r="H1910" s="14">
        <f>IF(F1910="","",F1910-N(G1910))</f>
      </c>
      <c r="I1910" s="24">
        <f>IF(A1910="","",IF(YEAR(A1910)&lt;&gt;Setup!$C$5,"",MONTH(A1910)))</f>
      </c>
    </row>
    <row r="1911" spans="1:9" x14ac:dyDescent="0.25">
      <c r="A1911" s="22"/>
      <c r="F1911" s="23"/>
      <c r="G1911" s="23"/>
      <c r="H1911" s="14">
        <f>IF(F1911="","",F1911-N(G1911))</f>
      </c>
      <c r="I1911" s="24">
        <f>IF(A1911="","",IF(YEAR(A1911)&lt;&gt;Setup!$C$5,"",MONTH(A1911)))</f>
      </c>
    </row>
    <row r="1912" spans="1:9" x14ac:dyDescent="0.25">
      <c r="A1912" s="22"/>
      <c r="F1912" s="23"/>
      <c r="G1912" s="23"/>
      <c r="H1912" s="14">
        <f>IF(F1912="","",F1912-N(G1912))</f>
      </c>
      <c r="I1912" s="24">
        <f>IF(A1912="","",IF(YEAR(A1912)&lt;&gt;Setup!$C$5,"",MONTH(A1912)))</f>
      </c>
    </row>
    <row r="1913" spans="1:9" x14ac:dyDescent="0.25">
      <c r="A1913" s="22"/>
      <c r="F1913" s="23"/>
      <c r="G1913" s="23"/>
      <c r="H1913" s="14">
        <f>IF(F1913="","",F1913-N(G1913))</f>
      </c>
      <c r="I1913" s="24">
        <f>IF(A1913="","",IF(YEAR(A1913)&lt;&gt;Setup!$C$5,"",MONTH(A1913)))</f>
      </c>
    </row>
    <row r="1914" spans="1:9" x14ac:dyDescent="0.25">
      <c r="A1914" s="22"/>
      <c r="F1914" s="23"/>
      <c r="G1914" s="23"/>
      <c r="H1914" s="14">
        <f>IF(F1914="","",F1914-N(G1914))</f>
      </c>
      <c r="I1914" s="24">
        <f>IF(A1914="","",IF(YEAR(A1914)&lt;&gt;Setup!$C$5,"",MONTH(A1914)))</f>
      </c>
    </row>
    <row r="1915" spans="1:9" x14ac:dyDescent="0.25">
      <c r="A1915" s="22"/>
      <c r="F1915" s="23"/>
      <c r="G1915" s="23"/>
      <c r="H1915" s="14">
        <f>IF(F1915="","",F1915-N(G1915))</f>
      </c>
      <c r="I1915" s="24">
        <f>IF(A1915="","",IF(YEAR(A1915)&lt;&gt;Setup!$C$5,"",MONTH(A1915)))</f>
      </c>
    </row>
    <row r="1916" spans="1:9" x14ac:dyDescent="0.25">
      <c r="A1916" s="22"/>
      <c r="F1916" s="23"/>
      <c r="G1916" s="23"/>
      <c r="H1916" s="14">
        <f>IF(F1916="","",F1916-N(G1916))</f>
      </c>
      <c r="I1916" s="24">
        <f>IF(A1916="","",IF(YEAR(A1916)&lt;&gt;Setup!$C$5,"",MONTH(A1916)))</f>
      </c>
    </row>
    <row r="1917" spans="1:9" x14ac:dyDescent="0.25">
      <c r="A1917" s="22"/>
      <c r="F1917" s="23"/>
      <c r="G1917" s="23"/>
      <c r="H1917" s="14">
        <f>IF(F1917="","",F1917-N(G1917))</f>
      </c>
      <c r="I1917" s="24">
        <f>IF(A1917="","",IF(YEAR(A1917)&lt;&gt;Setup!$C$5,"",MONTH(A1917)))</f>
      </c>
    </row>
    <row r="1918" spans="1:9" x14ac:dyDescent="0.25">
      <c r="A1918" s="22"/>
      <c r="F1918" s="23"/>
      <c r="G1918" s="23"/>
      <c r="H1918" s="14">
        <f>IF(F1918="","",F1918-N(G1918))</f>
      </c>
      <c r="I1918" s="24">
        <f>IF(A1918="","",IF(YEAR(A1918)&lt;&gt;Setup!$C$5,"",MONTH(A1918)))</f>
      </c>
    </row>
    <row r="1919" spans="1:9" x14ac:dyDescent="0.25">
      <c r="A1919" s="22"/>
      <c r="F1919" s="23"/>
      <c r="G1919" s="23"/>
      <c r="H1919" s="14">
        <f>IF(F1919="","",F1919-N(G1919))</f>
      </c>
      <c r="I1919" s="24">
        <f>IF(A1919="","",IF(YEAR(A1919)&lt;&gt;Setup!$C$5,"",MONTH(A1919)))</f>
      </c>
    </row>
    <row r="1920" spans="1:9" x14ac:dyDescent="0.25">
      <c r="A1920" s="22"/>
      <c r="F1920" s="23"/>
      <c r="G1920" s="23"/>
      <c r="H1920" s="14">
        <f>IF(F1920="","",F1920-N(G1920))</f>
      </c>
      <c r="I1920" s="24">
        <f>IF(A1920="","",IF(YEAR(A1920)&lt;&gt;Setup!$C$5,"",MONTH(A1920)))</f>
      </c>
    </row>
    <row r="1921" spans="1:9" x14ac:dyDescent="0.25">
      <c r="A1921" s="22"/>
      <c r="F1921" s="23"/>
      <c r="G1921" s="23"/>
      <c r="H1921" s="14">
        <f>IF(F1921="","",F1921-N(G1921))</f>
      </c>
      <c r="I1921" s="24">
        <f>IF(A1921="","",IF(YEAR(A1921)&lt;&gt;Setup!$C$5,"",MONTH(A1921)))</f>
      </c>
    </row>
    <row r="1922" spans="1:9" x14ac:dyDescent="0.25">
      <c r="A1922" s="22"/>
      <c r="F1922" s="23"/>
      <c r="G1922" s="23"/>
      <c r="H1922" s="14">
        <f>IF(F1922="","",F1922-N(G1922))</f>
      </c>
      <c r="I1922" s="24">
        <f>IF(A1922="","",IF(YEAR(A1922)&lt;&gt;Setup!$C$5,"",MONTH(A1922)))</f>
      </c>
    </row>
    <row r="1923" spans="1:9" x14ac:dyDescent="0.25">
      <c r="A1923" s="22"/>
      <c r="F1923" s="23"/>
      <c r="G1923" s="23"/>
      <c r="H1923" s="14">
        <f>IF(F1923="","",F1923-N(G1923))</f>
      </c>
      <c r="I1923" s="24">
        <f>IF(A1923="","",IF(YEAR(A1923)&lt;&gt;Setup!$C$5,"",MONTH(A1923)))</f>
      </c>
    </row>
    <row r="1924" spans="1:9" x14ac:dyDescent="0.25">
      <c r="A1924" s="22"/>
      <c r="F1924" s="23"/>
      <c r="G1924" s="23"/>
      <c r="H1924" s="14">
        <f>IF(F1924="","",F1924-N(G1924))</f>
      </c>
      <c r="I1924" s="24">
        <f>IF(A1924="","",IF(YEAR(A1924)&lt;&gt;Setup!$C$5,"",MONTH(A1924)))</f>
      </c>
    </row>
    <row r="1925" spans="1:9" x14ac:dyDescent="0.25">
      <c r="A1925" s="22"/>
      <c r="F1925" s="23"/>
      <c r="G1925" s="23"/>
      <c r="H1925" s="14">
        <f>IF(F1925="","",F1925-N(G1925))</f>
      </c>
      <c r="I1925" s="24">
        <f>IF(A1925="","",IF(YEAR(A1925)&lt;&gt;Setup!$C$5,"",MONTH(A1925)))</f>
      </c>
    </row>
    <row r="1926" spans="1:9" x14ac:dyDescent="0.25">
      <c r="A1926" s="22"/>
      <c r="F1926" s="23"/>
      <c r="G1926" s="23"/>
      <c r="H1926" s="14">
        <f>IF(F1926="","",F1926-N(G1926))</f>
      </c>
      <c r="I1926" s="24">
        <f>IF(A1926="","",IF(YEAR(A1926)&lt;&gt;Setup!$C$5,"",MONTH(A1926)))</f>
      </c>
    </row>
    <row r="1927" spans="1:9" x14ac:dyDescent="0.25">
      <c r="A1927" s="22"/>
      <c r="F1927" s="23"/>
      <c r="G1927" s="23"/>
      <c r="H1927" s="14">
        <f>IF(F1927="","",F1927-N(G1927))</f>
      </c>
      <c r="I1927" s="24">
        <f>IF(A1927="","",IF(YEAR(A1927)&lt;&gt;Setup!$C$5,"",MONTH(A1927)))</f>
      </c>
    </row>
    <row r="1928" spans="1:9" x14ac:dyDescent="0.25">
      <c r="A1928" s="22"/>
      <c r="F1928" s="23"/>
      <c r="G1928" s="23"/>
      <c r="H1928" s="14">
        <f>IF(F1928="","",F1928-N(G1928))</f>
      </c>
      <c r="I1928" s="24">
        <f>IF(A1928="","",IF(YEAR(A1928)&lt;&gt;Setup!$C$5,"",MONTH(A1928)))</f>
      </c>
    </row>
    <row r="1929" spans="1:9" x14ac:dyDescent="0.25">
      <c r="A1929" s="22"/>
      <c r="F1929" s="23"/>
      <c r="G1929" s="23"/>
      <c r="H1929" s="14">
        <f>IF(F1929="","",F1929-N(G1929))</f>
      </c>
      <c r="I1929" s="24">
        <f>IF(A1929="","",IF(YEAR(A1929)&lt;&gt;Setup!$C$5,"",MONTH(A1929)))</f>
      </c>
    </row>
    <row r="1930" spans="1:9" x14ac:dyDescent="0.25">
      <c r="A1930" s="22"/>
      <c r="F1930" s="23"/>
      <c r="G1930" s="23"/>
      <c r="H1930" s="14">
        <f>IF(F1930="","",F1930-N(G1930))</f>
      </c>
      <c r="I1930" s="24">
        <f>IF(A1930="","",IF(YEAR(A1930)&lt;&gt;Setup!$C$5,"",MONTH(A1930)))</f>
      </c>
    </row>
    <row r="1931" spans="1:9" x14ac:dyDescent="0.25">
      <c r="A1931" s="22"/>
      <c r="F1931" s="23"/>
      <c r="G1931" s="23"/>
      <c r="H1931" s="14">
        <f>IF(F1931="","",F1931-N(G1931))</f>
      </c>
      <c r="I1931" s="24">
        <f>IF(A1931="","",IF(YEAR(A1931)&lt;&gt;Setup!$C$5,"",MONTH(A1931)))</f>
      </c>
    </row>
    <row r="1932" spans="1:9" x14ac:dyDescent="0.25">
      <c r="A1932" s="22"/>
      <c r="F1932" s="23"/>
      <c r="G1932" s="23"/>
      <c r="H1932" s="14">
        <f>IF(F1932="","",F1932-N(G1932))</f>
      </c>
      <c r="I1932" s="24">
        <f>IF(A1932="","",IF(YEAR(A1932)&lt;&gt;Setup!$C$5,"",MONTH(A1932)))</f>
      </c>
    </row>
    <row r="1933" spans="1:9" x14ac:dyDescent="0.25">
      <c r="A1933" s="22"/>
      <c r="F1933" s="23"/>
      <c r="G1933" s="23"/>
      <c r="H1933" s="14">
        <f>IF(F1933="","",F1933-N(G1933))</f>
      </c>
      <c r="I1933" s="24">
        <f>IF(A1933="","",IF(YEAR(A1933)&lt;&gt;Setup!$C$5,"",MONTH(A1933)))</f>
      </c>
    </row>
    <row r="1934" spans="1:9" x14ac:dyDescent="0.25">
      <c r="A1934" s="22"/>
      <c r="F1934" s="23"/>
      <c r="G1934" s="23"/>
      <c r="H1934" s="14">
        <f>IF(F1934="","",F1934-N(G1934))</f>
      </c>
      <c r="I1934" s="24">
        <f>IF(A1934="","",IF(YEAR(A1934)&lt;&gt;Setup!$C$5,"",MONTH(A1934)))</f>
      </c>
    </row>
    <row r="1935" spans="1:9" x14ac:dyDescent="0.25">
      <c r="A1935" s="22"/>
      <c r="F1935" s="23"/>
      <c r="G1935" s="23"/>
      <c r="H1935" s="14">
        <f>IF(F1935="","",F1935-N(G1935))</f>
      </c>
      <c r="I1935" s="24">
        <f>IF(A1935="","",IF(YEAR(A1935)&lt;&gt;Setup!$C$5,"",MONTH(A1935)))</f>
      </c>
    </row>
    <row r="1936" spans="1:9" x14ac:dyDescent="0.25">
      <c r="A1936" s="22"/>
      <c r="F1936" s="23"/>
      <c r="G1936" s="23"/>
      <c r="H1936" s="14">
        <f>IF(F1936="","",F1936-N(G1936))</f>
      </c>
      <c r="I1936" s="24">
        <f>IF(A1936="","",IF(YEAR(A1936)&lt;&gt;Setup!$C$5,"",MONTH(A1936)))</f>
      </c>
    </row>
    <row r="1937" spans="1:9" x14ac:dyDescent="0.25">
      <c r="A1937" s="22"/>
      <c r="F1937" s="23"/>
      <c r="G1937" s="23"/>
      <c r="H1937" s="14">
        <f>IF(F1937="","",F1937-N(G1937))</f>
      </c>
      <c r="I1937" s="24">
        <f>IF(A1937="","",IF(YEAR(A1937)&lt;&gt;Setup!$C$5,"",MONTH(A1937)))</f>
      </c>
    </row>
    <row r="1938" spans="1:9" x14ac:dyDescent="0.25">
      <c r="A1938" s="22"/>
      <c r="F1938" s="23"/>
      <c r="G1938" s="23"/>
      <c r="H1938" s="14">
        <f>IF(F1938="","",F1938-N(G1938))</f>
      </c>
      <c r="I1938" s="24">
        <f>IF(A1938="","",IF(YEAR(A1938)&lt;&gt;Setup!$C$5,"",MONTH(A1938)))</f>
      </c>
    </row>
    <row r="1939" spans="1:9" x14ac:dyDescent="0.25">
      <c r="A1939" s="22"/>
      <c r="F1939" s="23"/>
      <c r="G1939" s="23"/>
      <c r="H1939" s="14">
        <f>IF(F1939="","",F1939-N(G1939))</f>
      </c>
      <c r="I1939" s="24">
        <f>IF(A1939="","",IF(YEAR(A1939)&lt;&gt;Setup!$C$5,"",MONTH(A1939)))</f>
      </c>
    </row>
    <row r="1940" spans="1:9" x14ac:dyDescent="0.25">
      <c r="A1940" s="22"/>
      <c r="F1940" s="23"/>
      <c r="G1940" s="23"/>
      <c r="H1940" s="14">
        <f>IF(F1940="","",F1940-N(G1940))</f>
      </c>
      <c r="I1940" s="24">
        <f>IF(A1940="","",IF(YEAR(A1940)&lt;&gt;Setup!$C$5,"",MONTH(A1940)))</f>
      </c>
    </row>
    <row r="1941" spans="1:9" x14ac:dyDescent="0.25">
      <c r="A1941" s="22"/>
      <c r="F1941" s="23"/>
      <c r="G1941" s="23"/>
      <c r="H1941" s="14">
        <f>IF(F1941="","",F1941-N(G1941))</f>
      </c>
      <c r="I1941" s="24">
        <f>IF(A1941="","",IF(YEAR(A1941)&lt;&gt;Setup!$C$5,"",MONTH(A1941)))</f>
      </c>
    </row>
    <row r="1942" spans="1:9" x14ac:dyDescent="0.25">
      <c r="A1942" s="22"/>
      <c r="F1942" s="23"/>
      <c r="G1942" s="23"/>
      <c r="H1942" s="14">
        <f>IF(F1942="","",F1942-N(G1942))</f>
      </c>
      <c r="I1942" s="24">
        <f>IF(A1942="","",IF(YEAR(A1942)&lt;&gt;Setup!$C$5,"",MONTH(A1942)))</f>
      </c>
    </row>
    <row r="1943" spans="1:9" x14ac:dyDescent="0.25">
      <c r="A1943" s="22"/>
      <c r="F1943" s="23"/>
      <c r="G1943" s="23"/>
      <c r="H1943" s="14">
        <f>IF(F1943="","",F1943-N(G1943))</f>
      </c>
      <c r="I1943" s="24">
        <f>IF(A1943="","",IF(YEAR(A1943)&lt;&gt;Setup!$C$5,"",MONTH(A1943)))</f>
      </c>
    </row>
    <row r="1944" spans="1:9" x14ac:dyDescent="0.25">
      <c r="A1944" s="22"/>
      <c r="F1944" s="23"/>
      <c r="G1944" s="23"/>
      <c r="H1944" s="14">
        <f>IF(F1944="","",F1944-N(G1944))</f>
      </c>
      <c r="I1944" s="24">
        <f>IF(A1944="","",IF(YEAR(A1944)&lt;&gt;Setup!$C$5,"",MONTH(A1944)))</f>
      </c>
    </row>
    <row r="1945" spans="1:9" x14ac:dyDescent="0.25">
      <c r="A1945" s="22"/>
      <c r="F1945" s="23"/>
      <c r="G1945" s="23"/>
      <c r="H1945" s="14">
        <f>IF(F1945="","",F1945-N(G1945))</f>
      </c>
      <c r="I1945" s="24">
        <f>IF(A1945="","",IF(YEAR(A1945)&lt;&gt;Setup!$C$5,"",MONTH(A1945)))</f>
      </c>
    </row>
    <row r="1946" spans="1:9" x14ac:dyDescent="0.25">
      <c r="A1946" s="22"/>
      <c r="F1946" s="23"/>
      <c r="G1946" s="23"/>
      <c r="H1946" s="14">
        <f>IF(F1946="","",F1946-N(G1946))</f>
      </c>
      <c r="I1946" s="24">
        <f>IF(A1946="","",IF(YEAR(A1946)&lt;&gt;Setup!$C$5,"",MONTH(A1946)))</f>
      </c>
    </row>
    <row r="1947" spans="1:9" x14ac:dyDescent="0.25">
      <c r="A1947" s="22"/>
      <c r="F1947" s="23"/>
      <c r="G1947" s="23"/>
      <c r="H1947" s="14">
        <f>IF(F1947="","",F1947-N(G1947))</f>
      </c>
      <c r="I1947" s="24">
        <f>IF(A1947="","",IF(YEAR(A1947)&lt;&gt;Setup!$C$5,"",MONTH(A1947)))</f>
      </c>
    </row>
    <row r="1948" spans="1:9" x14ac:dyDescent="0.25">
      <c r="A1948" s="22"/>
      <c r="F1948" s="23"/>
      <c r="G1948" s="23"/>
      <c r="H1948" s="14">
        <f>IF(F1948="","",F1948-N(G1948))</f>
      </c>
      <c r="I1948" s="24">
        <f>IF(A1948="","",IF(YEAR(A1948)&lt;&gt;Setup!$C$5,"",MONTH(A1948)))</f>
      </c>
    </row>
    <row r="1949" spans="1:9" x14ac:dyDescent="0.25">
      <c r="A1949" s="22"/>
      <c r="F1949" s="23"/>
      <c r="G1949" s="23"/>
      <c r="H1949" s="14">
        <f>IF(F1949="","",F1949-N(G1949))</f>
      </c>
      <c r="I1949" s="24">
        <f>IF(A1949="","",IF(YEAR(A1949)&lt;&gt;Setup!$C$5,"",MONTH(A1949)))</f>
      </c>
    </row>
    <row r="1950" spans="1:9" x14ac:dyDescent="0.25">
      <c r="A1950" s="22"/>
      <c r="F1950" s="23"/>
      <c r="G1950" s="23"/>
      <c r="H1950" s="14">
        <f>IF(F1950="","",F1950-N(G1950))</f>
      </c>
      <c r="I1950" s="24">
        <f>IF(A1950="","",IF(YEAR(A1950)&lt;&gt;Setup!$C$5,"",MONTH(A1950)))</f>
      </c>
    </row>
    <row r="1951" spans="1:9" x14ac:dyDescent="0.25">
      <c r="A1951" s="22"/>
      <c r="F1951" s="23"/>
      <c r="G1951" s="23"/>
      <c r="H1951" s="14">
        <f>IF(F1951="","",F1951-N(G1951))</f>
      </c>
      <c r="I1951" s="24">
        <f>IF(A1951="","",IF(YEAR(A1951)&lt;&gt;Setup!$C$5,"",MONTH(A1951)))</f>
      </c>
    </row>
    <row r="1952" spans="1:9" x14ac:dyDescent="0.25">
      <c r="A1952" s="22"/>
      <c r="F1952" s="23"/>
      <c r="G1952" s="23"/>
      <c r="H1952" s="14">
        <f>IF(F1952="","",F1952-N(G1952))</f>
      </c>
      <c r="I1952" s="24">
        <f>IF(A1952="","",IF(YEAR(A1952)&lt;&gt;Setup!$C$5,"",MONTH(A1952)))</f>
      </c>
    </row>
    <row r="1953" spans="1:9" x14ac:dyDescent="0.25">
      <c r="A1953" s="22"/>
      <c r="F1953" s="23"/>
      <c r="G1953" s="23"/>
      <c r="H1953" s="14">
        <f>IF(F1953="","",F1953-N(G1953))</f>
      </c>
      <c r="I1953" s="24">
        <f>IF(A1953="","",IF(YEAR(A1953)&lt;&gt;Setup!$C$5,"",MONTH(A1953)))</f>
      </c>
    </row>
    <row r="1954" spans="1:9" x14ac:dyDescent="0.25">
      <c r="A1954" s="22"/>
      <c r="F1954" s="23"/>
      <c r="G1954" s="23"/>
      <c r="H1954" s="14">
        <f>IF(F1954="","",F1954-N(G1954))</f>
      </c>
      <c r="I1954" s="24">
        <f>IF(A1954="","",IF(YEAR(A1954)&lt;&gt;Setup!$C$5,"",MONTH(A1954)))</f>
      </c>
    </row>
    <row r="1955" spans="1:9" x14ac:dyDescent="0.25">
      <c r="A1955" s="22"/>
      <c r="F1955" s="23"/>
      <c r="G1955" s="23"/>
      <c r="H1955" s="14">
        <f>IF(F1955="","",F1955-N(G1955))</f>
      </c>
      <c r="I1955" s="24">
        <f>IF(A1955="","",IF(YEAR(A1955)&lt;&gt;Setup!$C$5,"",MONTH(A1955)))</f>
      </c>
    </row>
    <row r="1956" spans="1:9" x14ac:dyDescent="0.25">
      <c r="A1956" s="22"/>
      <c r="F1956" s="23"/>
      <c r="G1956" s="23"/>
      <c r="H1956" s="14">
        <f>IF(F1956="","",F1956-N(G1956))</f>
      </c>
      <c r="I1956" s="24">
        <f>IF(A1956="","",IF(YEAR(A1956)&lt;&gt;Setup!$C$5,"",MONTH(A1956)))</f>
      </c>
    </row>
    <row r="1957" spans="1:9" x14ac:dyDescent="0.25">
      <c r="A1957" s="22"/>
      <c r="F1957" s="23"/>
      <c r="G1957" s="23"/>
      <c r="H1957" s="14">
        <f>IF(F1957="","",F1957-N(G1957))</f>
      </c>
      <c r="I1957" s="24">
        <f>IF(A1957="","",IF(YEAR(A1957)&lt;&gt;Setup!$C$5,"",MONTH(A1957)))</f>
      </c>
    </row>
    <row r="1958" spans="1:9" x14ac:dyDescent="0.25">
      <c r="A1958" s="22"/>
      <c r="F1958" s="23"/>
      <c r="G1958" s="23"/>
      <c r="H1958" s="14">
        <f>IF(F1958="","",F1958-N(G1958))</f>
      </c>
      <c r="I1958" s="24">
        <f>IF(A1958="","",IF(YEAR(A1958)&lt;&gt;Setup!$C$5,"",MONTH(A1958)))</f>
      </c>
    </row>
    <row r="1959" spans="1:9" x14ac:dyDescent="0.25">
      <c r="A1959" s="22"/>
      <c r="F1959" s="23"/>
      <c r="G1959" s="23"/>
      <c r="H1959" s="14">
        <f>IF(F1959="","",F1959-N(G1959))</f>
      </c>
      <c r="I1959" s="24">
        <f>IF(A1959="","",IF(YEAR(A1959)&lt;&gt;Setup!$C$5,"",MONTH(A1959)))</f>
      </c>
    </row>
    <row r="1960" spans="1:9" x14ac:dyDescent="0.25">
      <c r="A1960" s="22"/>
      <c r="F1960" s="23"/>
      <c r="G1960" s="23"/>
      <c r="H1960" s="14">
        <f>IF(F1960="","",F1960-N(G1960))</f>
      </c>
      <c r="I1960" s="24">
        <f>IF(A1960="","",IF(YEAR(A1960)&lt;&gt;Setup!$C$5,"",MONTH(A1960)))</f>
      </c>
    </row>
    <row r="1961" spans="1:9" x14ac:dyDescent="0.25">
      <c r="A1961" s="22"/>
      <c r="F1961" s="23"/>
      <c r="G1961" s="23"/>
      <c r="H1961" s="14">
        <f>IF(F1961="","",F1961-N(G1961))</f>
      </c>
      <c r="I1961" s="24">
        <f>IF(A1961="","",IF(YEAR(A1961)&lt;&gt;Setup!$C$5,"",MONTH(A1961)))</f>
      </c>
    </row>
    <row r="1962" spans="1:9" x14ac:dyDescent="0.25">
      <c r="A1962" s="22"/>
      <c r="F1962" s="23"/>
      <c r="G1962" s="23"/>
      <c r="H1962" s="14">
        <f>IF(F1962="","",F1962-N(G1962))</f>
      </c>
      <c r="I1962" s="24">
        <f>IF(A1962="","",IF(YEAR(A1962)&lt;&gt;Setup!$C$5,"",MONTH(A1962)))</f>
      </c>
    </row>
    <row r="1963" spans="1:9" x14ac:dyDescent="0.25">
      <c r="A1963" s="22"/>
      <c r="F1963" s="23"/>
      <c r="G1963" s="23"/>
      <c r="H1963" s="14">
        <f>IF(F1963="","",F1963-N(G1963))</f>
      </c>
      <c r="I1963" s="24">
        <f>IF(A1963="","",IF(YEAR(A1963)&lt;&gt;Setup!$C$5,"",MONTH(A1963)))</f>
      </c>
    </row>
    <row r="1964" spans="1:9" x14ac:dyDescent="0.25">
      <c r="A1964" s="22"/>
      <c r="F1964" s="23"/>
      <c r="G1964" s="23"/>
      <c r="H1964" s="14">
        <f>IF(F1964="","",F1964-N(G1964))</f>
      </c>
      <c r="I1964" s="24">
        <f>IF(A1964="","",IF(YEAR(A1964)&lt;&gt;Setup!$C$5,"",MONTH(A1964)))</f>
      </c>
    </row>
    <row r="1965" spans="1:9" x14ac:dyDescent="0.25">
      <c r="A1965" s="22"/>
      <c r="F1965" s="23"/>
      <c r="G1965" s="23"/>
      <c r="H1965" s="14">
        <f>IF(F1965="","",F1965-N(G1965))</f>
      </c>
      <c r="I1965" s="24">
        <f>IF(A1965="","",IF(YEAR(A1965)&lt;&gt;Setup!$C$5,"",MONTH(A1965)))</f>
      </c>
    </row>
    <row r="1966" spans="1:9" x14ac:dyDescent="0.25">
      <c r="A1966" s="22"/>
      <c r="F1966" s="23"/>
      <c r="G1966" s="23"/>
      <c r="H1966" s="14">
        <f>IF(F1966="","",F1966-N(G1966))</f>
      </c>
      <c r="I1966" s="24">
        <f>IF(A1966="","",IF(YEAR(A1966)&lt;&gt;Setup!$C$5,"",MONTH(A1966)))</f>
      </c>
    </row>
    <row r="1967" spans="1:9" x14ac:dyDescent="0.25">
      <c r="A1967" s="22"/>
      <c r="F1967" s="23"/>
      <c r="G1967" s="23"/>
      <c r="H1967" s="14">
        <f>IF(F1967="","",F1967-N(G1967))</f>
      </c>
      <c r="I1967" s="24">
        <f>IF(A1967="","",IF(YEAR(A1967)&lt;&gt;Setup!$C$5,"",MONTH(A1967)))</f>
      </c>
    </row>
    <row r="1968" spans="1:9" x14ac:dyDescent="0.25">
      <c r="A1968" s="22"/>
      <c r="F1968" s="23"/>
      <c r="G1968" s="23"/>
      <c r="H1968" s="14">
        <f>IF(F1968="","",F1968-N(G1968))</f>
      </c>
      <c r="I1968" s="24">
        <f>IF(A1968="","",IF(YEAR(A1968)&lt;&gt;Setup!$C$5,"",MONTH(A1968)))</f>
      </c>
    </row>
    <row r="1969" spans="1:9" x14ac:dyDescent="0.25">
      <c r="A1969" s="22"/>
      <c r="F1969" s="23"/>
      <c r="G1969" s="23"/>
      <c r="H1969" s="14">
        <f>IF(F1969="","",F1969-N(G1969))</f>
      </c>
      <c r="I1969" s="24">
        <f>IF(A1969="","",IF(YEAR(A1969)&lt;&gt;Setup!$C$5,"",MONTH(A1969)))</f>
      </c>
    </row>
    <row r="1970" spans="1:9" x14ac:dyDescent="0.25">
      <c r="A1970" s="22"/>
      <c r="F1970" s="23"/>
      <c r="G1970" s="23"/>
      <c r="H1970" s="14">
        <f>IF(F1970="","",F1970-N(G1970))</f>
      </c>
      <c r="I1970" s="24">
        <f>IF(A1970="","",IF(YEAR(A1970)&lt;&gt;Setup!$C$5,"",MONTH(A1970)))</f>
      </c>
    </row>
    <row r="1971" spans="1:9" x14ac:dyDescent="0.25">
      <c r="A1971" s="22"/>
      <c r="F1971" s="23"/>
      <c r="G1971" s="23"/>
      <c r="H1971" s="14">
        <f>IF(F1971="","",F1971-N(G1971))</f>
      </c>
      <c r="I1971" s="24">
        <f>IF(A1971="","",IF(YEAR(A1971)&lt;&gt;Setup!$C$5,"",MONTH(A1971)))</f>
      </c>
    </row>
    <row r="1972" spans="1:9" x14ac:dyDescent="0.25">
      <c r="A1972" s="22"/>
      <c r="F1972" s="23"/>
      <c r="G1972" s="23"/>
      <c r="H1972" s="14">
        <f>IF(F1972="","",F1972-N(G1972))</f>
      </c>
      <c r="I1972" s="24">
        <f>IF(A1972="","",IF(YEAR(A1972)&lt;&gt;Setup!$C$5,"",MONTH(A1972)))</f>
      </c>
    </row>
    <row r="1973" spans="1:9" x14ac:dyDescent="0.25">
      <c r="A1973" s="22"/>
      <c r="F1973" s="23"/>
      <c r="G1973" s="23"/>
      <c r="H1973" s="14">
        <f>IF(F1973="","",F1973-N(G1973))</f>
      </c>
      <c r="I1973" s="24">
        <f>IF(A1973="","",IF(YEAR(A1973)&lt;&gt;Setup!$C$5,"",MONTH(A1973)))</f>
      </c>
    </row>
    <row r="1974" spans="1:9" x14ac:dyDescent="0.25">
      <c r="A1974" s="22"/>
      <c r="F1974" s="23"/>
      <c r="G1974" s="23"/>
      <c r="H1974" s="14">
        <f>IF(F1974="","",F1974-N(G1974))</f>
      </c>
      <c r="I1974" s="24">
        <f>IF(A1974="","",IF(YEAR(A1974)&lt;&gt;Setup!$C$5,"",MONTH(A1974)))</f>
      </c>
    </row>
    <row r="1975" spans="1:9" x14ac:dyDescent="0.25">
      <c r="A1975" s="22"/>
      <c r="F1975" s="23"/>
      <c r="G1975" s="23"/>
      <c r="H1975" s="14">
        <f>IF(F1975="","",F1975-N(G1975))</f>
      </c>
      <c r="I1975" s="24">
        <f>IF(A1975="","",IF(YEAR(A1975)&lt;&gt;Setup!$C$5,"",MONTH(A1975)))</f>
      </c>
    </row>
    <row r="1976" spans="1:9" x14ac:dyDescent="0.25">
      <c r="A1976" s="22"/>
      <c r="F1976" s="23"/>
      <c r="G1976" s="23"/>
      <c r="H1976" s="14">
        <f>IF(F1976="","",F1976-N(G1976))</f>
      </c>
      <c r="I1976" s="24">
        <f>IF(A1976="","",IF(YEAR(A1976)&lt;&gt;Setup!$C$5,"",MONTH(A1976)))</f>
      </c>
    </row>
    <row r="1977" spans="1:9" x14ac:dyDescent="0.25">
      <c r="A1977" s="22"/>
      <c r="F1977" s="23"/>
      <c r="G1977" s="23"/>
      <c r="H1977" s="14">
        <f>IF(F1977="","",F1977-N(G1977))</f>
      </c>
      <c r="I1977" s="24">
        <f>IF(A1977="","",IF(YEAR(A1977)&lt;&gt;Setup!$C$5,"",MONTH(A1977)))</f>
      </c>
    </row>
    <row r="1978" spans="1:9" x14ac:dyDescent="0.25">
      <c r="A1978" s="22"/>
      <c r="F1978" s="23"/>
      <c r="G1978" s="23"/>
      <c r="H1978" s="14">
        <f>IF(F1978="","",F1978-N(G1978))</f>
      </c>
      <c r="I1978" s="24">
        <f>IF(A1978="","",IF(YEAR(A1978)&lt;&gt;Setup!$C$5,"",MONTH(A1978)))</f>
      </c>
    </row>
    <row r="1979" spans="1:9" x14ac:dyDescent="0.25">
      <c r="A1979" s="22"/>
      <c r="F1979" s="23"/>
      <c r="G1979" s="23"/>
      <c r="H1979" s="14">
        <f>IF(F1979="","",F1979-N(G1979))</f>
      </c>
      <c r="I1979" s="24">
        <f>IF(A1979="","",IF(YEAR(A1979)&lt;&gt;Setup!$C$5,"",MONTH(A1979)))</f>
      </c>
    </row>
    <row r="1980" spans="1:9" x14ac:dyDescent="0.25">
      <c r="A1980" s="22"/>
      <c r="F1980" s="23"/>
      <c r="G1980" s="23"/>
      <c r="H1980" s="14">
        <f>IF(F1980="","",F1980-N(G1980))</f>
      </c>
      <c r="I1980" s="24">
        <f>IF(A1980="","",IF(YEAR(A1980)&lt;&gt;Setup!$C$5,"",MONTH(A1980)))</f>
      </c>
    </row>
    <row r="1981" spans="1:9" x14ac:dyDescent="0.25">
      <c r="A1981" s="22"/>
      <c r="F1981" s="23"/>
      <c r="G1981" s="23"/>
      <c r="H1981" s="14">
        <f>IF(F1981="","",F1981-N(G1981))</f>
      </c>
      <c r="I1981" s="24">
        <f>IF(A1981="","",IF(YEAR(A1981)&lt;&gt;Setup!$C$5,"",MONTH(A1981)))</f>
      </c>
    </row>
    <row r="1982" spans="1:9" x14ac:dyDescent="0.25">
      <c r="A1982" s="22"/>
      <c r="F1982" s="23"/>
      <c r="G1982" s="23"/>
      <c r="H1982" s="14">
        <f>IF(F1982="","",F1982-N(G1982))</f>
      </c>
      <c r="I1982" s="24">
        <f>IF(A1982="","",IF(YEAR(A1982)&lt;&gt;Setup!$C$5,"",MONTH(A1982)))</f>
      </c>
    </row>
    <row r="1983" spans="1:9" x14ac:dyDescent="0.25">
      <c r="A1983" s="22"/>
      <c r="F1983" s="23"/>
      <c r="G1983" s="23"/>
      <c r="H1983" s="14">
        <f>IF(F1983="","",F1983-N(G1983))</f>
      </c>
      <c r="I1983" s="24">
        <f>IF(A1983="","",IF(YEAR(A1983)&lt;&gt;Setup!$C$5,"",MONTH(A1983)))</f>
      </c>
    </row>
    <row r="1984" spans="1:9" x14ac:dyDescent="0.25">
      <c r="A1984" s="22"/>
      <c r="F1984" s="23"/>
      <c r="G1984" s="23"/>
      <c r="H1984" s="14">
        <f>IF(F1984="","",F1984-N(G1984))</f>
      </c>
      <c r="I1984" s="24">
        <f>IF(A1984="","",IF(YEAR(A1984)&lt;&gt;Setup!$C$5,"",MONTH(A1984)))</f>
      </c>
    </row>
    <row r="1985" spans="1:9" x14ac:dyDescent="0.25">
      <c r="A1985" s="22"/>
      <c r="F1985" s="23"/>
      <c r="G1985" s="23"/>
      <c r="H1985" s="14">
        <f>IF(F1985="","",F1985-N(G1985))</f>
      </c>
      <c r="I1985" s="24">
        <f>IF(A1985="","",IF(YEAR(A1985)&lt;&gt;Setup!$C$5,"",MONTH(A1985)))</f>
      </c>
    </row>
    <row r="1986" spans="1:9" x14ac:dyDescent="0.25">
      <c r="A1986" s="22"/>
      <c r="F1986" s="23"/>
      <c r="G1986" s="23"/>
      <c r="H1986" s="14">
        <f>IF(F1986="","",F1986-N(G1986))</f>
      </c>
      <c r="I1986" s="24">
        <f>IF(A1986="","",IF(YEAR(A1986)&lt;&gt;Setup!$C$5,"",MONTH(A1986)))</f>
      </c>
    </row>
    <row r="1987" spans="1:9" x14ac:dyDescent="0.25">
      <c r="A1987" s="22"/>
      <c r="F1987" s="23"/>
      <c r="G1987" s="23"/>
      <c r="H1987" s="14">
        <f>IF(F1987="","",F1987-N(G1987))</f>
      </c>
      <c r="I1987" s="24">
        <f>IF(A1987="","",IF(YEAR(A1987)&lt;&gt;Setup!$C$5,"",MONTH(A1987)))</f>
      </c>
    </row>
    <row r="1988" spans="1:9" x14ac:dyDescent="0.25">
      <c r="A1988" s="22"/>
      <c r="F1988" s="23"/>
      <c r="G1988" s="23"/>
      <c r="H1988" s="14">
        <f>IF(F1988="","",F1988-N(G1988))</f>
      </c>
      <c r="I1988" s="24">
        <f>IF(A1988="","",IF(YEAR(A1988)&lt;&gt;Setup!$C$5,"",MONTH(A1988)))</f>
      </c>
    </row>
    <row r="1989" spans="1:9" x14ac:dyDescent="0.25">
      <c r="A1989" s="22"/>
      <c r="F1989" s="23"/>
      <c r="G1989" s="23"/>
      <c r="H1989" s="14">
        <f>IF(F1989="","",F1989-N(G1989))</f>
      </c>
      <c r="I1989" s="24">
        <f>IF(A1989="","",IF(YEAR(A1989)&lt;&gt;Setup!$C$5,"",MONTH(A1989)))</f>
      </c>
    </row>
    <row r="1990" spans="1:9" x14ac:dyDescent="0.25">
      <c r="A1990" s="22"/>
      <c r="F1990" s="23"/>
      <c r="G1990" s="23"/>
      <c r="H1990" s="14">
        <f>IF(F1990="","",F1990-N(G1990))</f>
      </c>
      <c r="I1990" s="24">
        <f>IF(A1990="","",IF(YEAR(A1990)&lt;&gt;Setup!$C$5,"",MONTH(A1990)))</f>
      </c>
    </row>
    <row r="1991" spans="1:9" x14ac:dyDescent="0.25">
      <c r="A1991" s="22"/>
      <c r="F1991" s="23"/>
      <c r="G1991" s="23"/>
      <c r="H1991" s="14">
        <f>IF(F1991="","",F1991-N(G1991))</f>
      </c>
      <c r="I1991" s="24">
        <f>IF(A1991="","",IF(YEAR(A1991)&lt;&gt;Setup!$C$5,"",MONTH(A1991)))</f>
      </c>
    </row>
    <row r="1992" spans="1:9" x14ac:dyDescent="0.25">
      <c r="A1992" s="22"/>
      <c r="F1992" s="23"/>
      <c r="G1992" s="23"/>
      <c r="H1992" s="14">
        <f>IF(F1992="","",F1992-N(G1992))</f>
      </c>
      <c r="I1992" s="24">
        <f>IF(A1992="","",IF(YEAR(A1992)&lt;&gt;Setup!$C$5,"",MONTH(A1992)))</f>
      </c>
    </row>
    <row r="1993" spans="1:9" x14ac:dyDescent="0.25">
      <c r="A1993" s="22"/>
      <c r="F1993" s="23"/>
      <c r="G1993" s="23"/>
      <c r="H1993" s="14">
        <f>IF(F1993="","",F1993-N(G1993))</f>
      </c>
      <c r="I1993" s="24">
        <f>IF(A1993="","",IF(YEAR(A1993)&lt;&gt;Setup!$C$5,"",MONTH(A1993)))</f>
      </c>
    </row>
    <row r="1994" spans="1:9" x14ac:dyDescent="0.25">
      <c r="A1994" s="22"/>
      <c r="F1994" s="23"/>
      <c r="G1994" s="23"/>
      <c r="H1994" s="14">
        <f>IF(F1994="","",F1994-N(G1994))</f>
      </c>
      <c r="I1994" s="24">
        <f>IF(A1994="","",IF(YEAR(A1994)&lt;&gt;Setup!$C$5,"",MONTH(A1994)))</f>
      </c>
    </row>
    <row r="1995" spans="1:9" x14ac:dyDescent="0.25">
      <c r="A1995" s="22"/>
      <c r="F1995" s="23"/>
      <c r="G1995" s="23"/>
      <c r="H1995" s="14">
        <f>IF(F1995="","",F1995-N(G1995))</f>
      </c>
      <c r="I1995" s="24">
        <f>IF(A1995="","",IF(YEAR(A1995)&lt;&gt;Setup!$C$5,"",MONTH(A1995)))</f>
      </c>
    </row>
    <row r="1996" spans="1:9" x14ac:dyDescent="0.25">
      <c r="A1996" s="22"/>
      <c r="F1996" s="23"/>
      <c r="G1996" s="23"/>
      <c r="H1996" s="14">
        <f>IF(F1996="","",F1996-N(G1996))</f>
      </c>
      <c r="I1996" s="24">
        <f>IF(A1996="","",IF(YEAR(A1996)&lt;&gt;Setup!$C$5,"",MONTH(A1996)))</f>
      </c>
    </row>
    <row r="1997" spans="1:9" x14ac:dyDescent="0.25">
      <c r="A1997" s="22"/>
      <c r="F1997" s="23"/>
      <c r="G1997" s="23"/>
      <c r="H1997" s="14">
        <f>IF(F1997="","",F1997-N(G1997))</f>
      </c>
      <c r="I1997" s="24">
        <f>IF(A1997="","",IF(YEAR(A1997)&lt;&gt;Setup!$C$5,"",MONTH(A1997)))</f>
      </c>
    </row>
    <row r="1998" spans="1:9" x14ac:dyDescent="0.25">
      <c r="A1998" s="22"/>
      <c r="F1998" s="23"/>
      <c r="G1998" s="23"/>
      <c r="H1998" s="14">
        <f>IF(F1998="","",F1998-N(G1998))</f>
      </c>
      <c r="I1998" s="24">
        <f>IF(A1998="","",IF(YEAR(A1998)&lt;&gt;Setup!$C$5,"",MONTH(A1998)))</f>
      </c>
    </row>
    <row r="1999" spans="1:9" x14ac:dyDescent="0.25">
      <c r="A1999" s="22"/>
      <c r="F1999" s="23"/>
      <c r="G1999" s="23"/>
      <c r="H1999" s="14">
        <f>IF(F1999="","",F1999-N(G1999))</f>
      </c>
      <c r="I1999" s="24">
        <f>IF(A1999="","",IF(YEAR(A1999)&lt;&gt;Setup!$C$5,"",MONTH(A1999)))</f>
      </c>
    </row>
    <row r="2000" spans="1:9" x14ac:dyDescent="0.25">
      <c r="A2000" s="22"/>
      <c r="F2000" s="23"/>
      <c r="G2000" s="23"/>
      <c r="H2000" s="14">
        <f>IF(F2000="","",F2000-N(G2000))</f>
      </c>
      <c r="I2000" s="24">
        <f>IF(A2000="","",IF(YEAR(A2000)&lt;&gt;Setup!$C$5,"",MONTH(A2000)))</f>
      </c>
    </row>
    <row r="2001" spans="1:9" x14ac:dyDescent="0.25">
      <c r="A2001" s="22"/>
      <c r="F2001" s="23"/>
      <c r="G2001" s="23"/>
      <c r="H2001" s="14">
        <f>IF(F2001="","",F2001-N(G2001))</f>
      </c>
      <c r="I2001" s="24">
        <f>IF(A2001="","",IF(YEAR(A2001)&lt;&gt;Setup!$C$5,"",MONTH(A2001)))</f>
      </c>
    </row>
    <row r="2002" spans="1:9" x14ac:dyDescent="0.25">
      <c r="A2002" s="22"/>
      <c r="F2002" s="23"/>
      <c r="G2002" s="23"/>
      <c r="H2002" s="14">
        <f>IF(F2002="","",F2002-N(G2002))</f>
      </c>
      <c r="I2002" s="24">
        <f>IF(A2002="","",IF(YEAR(A2002)&lt;&gt;Setup!$C$5,"",MONTH(A2002)))</f>
      </c>
    </row>
    <row r="2003" spans="1:9" x14ac:dyDescent="0.25">
      <c r="A2003" s="22"/>
      <c r="F2003" s="23"/>
      <c r="G2003" s="23"/>
      <c r="H2003" s="14">
        <f>IF(F2003="","",F2003-N(G2003))</f>
      </c>
      <c r="I2003" s="24">
        <f>IF(A2003="","",IF(YEAR(A2003)&lt;&gt;Setup!$C$5,"",MONTH(A2003)))</f>
      </c>
    </row>
    <row r="2004" spans="1:9" x14ac:dyDescent="0.25">
      <c r="A2004" s="22"/>
      <c r="F2004" s="23"/>
      <c r="G2004" s="23"/>
      <c r="H2004" s="14">
        <f>IF(F2004="","",F2004-N(G2004))</f>
      </c>
      <c r="I2004" s="24">
        <f>IF(A2004="","",IF(YEAR(A2004)&lt;&gt;Setup!$C$5,"",MONTH(A2004)))</f>
      </c>
    </row>
    <row r="2005" spans="1:9" x14ac:dyDescent="0.25">
      <c r="A2005" s="22"/>
      <c r="F2005" s="23"/>
      <c r="G2005" s="23"/>
      <c r="H2005" s="14">
        <f>IF(F2005="","",F2005-N(G2005))</f>
      </c>
      <c r="I2005" s="24">
        <f>IF(A2005="","",IF(YEAR(A2005)&lt;&gt;Setup!$C$5,"",MONTH(A2005)))</f>
      </c>
    </row>
    <row r="2006" spans="1:9" x14ac:dyDescent="0.25">
      <c r="A2006" s="22"/>
      <c r="F2006" s="23"/>
      <c r="G2006" s="23"/>
      <c r="H2006" s="14">
        <f>IF(F2006="","",F2006-N(G2006))</f>
      </c>
      <c r="I2006" s="24">
        <f>IF(A2006="","",IF(YEAR(A2006)&lt;&gt;Setup!$C$5,"",MONTH(A2006)))</f>
      </c>
    </row>
    <row r="2007" spans="1:9" x14ac:dyDescent="0.25">
      <c r="A2007" s="22"/>
      <c r="F2007" s="23"/>
      <c r="G2007" s="23"/>
      <c r="H2007" s="14">
        <f>IF(F2007="","",F2007-N(G2007))</f>
      </c>
      <c r="I2007" s="24">
        <f>IF(A2007="","",IF(YEAR(A2007)&lt;&gt;Setup!$C$5,"",MONTH(A2007)))</f>
      </c>
    </row>
    <row r="2008" spans="1:9" x14ac:dyDescent="0.25">
      <c r="A2008" s="22"/>
      <c r="F2008" s="23"/>
      <c r="G2008" s="23"/>
      <c r="H2008" s="14">
        <f>IF(F2008="","",F2008-N(G2008))</f>
      </c>
      <c r="I2008" s="24">
        <f>IF(A2008="","",IF(YEAR(A2008)&lt;&gt;Setup!$C$5,"",MONTH(A2008)))</f>
      </c>
    </row>
    <row r="2009" spans="1:9" x14ac:dyDescent="0.25">
      <c r="A2009" s="22"/>
      <c r="F2009" s="23"/>
      <c r="G2009" s="23"/>
      <c r="H2009" s="14">
        <f>IF(F2009="","",F2009-N(G2009))</f>
      </c>
      <c r="I2009" s="24">
        <f>IF(A2009="","",IF(YEAR(A2009)&lt;&gt;Setup!$C$5,"",MONTH(A2009)))</f>
      </c>
    </row>
    <row r="2010" spans="1:9" x14ac:dyDescent="0.25">
      <c r="A2010" s="22"/>
      <c r="F2010" s="23"/>
      <c r="G2010" s="23"/>
      <c r="H2010" s="14">
        <f>IF(F2010="","",F2010-N(G2010))</f>
      </c>
      <c r="I2010" s="24">
        <f>IF(A2010="","",IF(YEAR(A2010)&lt;&gt;Setup!$C$5,"",MONTH(A2010)))</f>
      </c>
    </row>
    <row r="2011" spans="1:9" x14ac:dyDescent="0.25">
      <c r="A2011" s="22"/>
      <c r="F2011" s="23"/>
      <c r="G2011" s="23"/>
      <c r="H2011" s="14">
        <f>IF(F2011="","",F2011-N(G2011))</f>
      </c>
      <c r="I2011" s="24">
        <f>IF(A2011="","",IF(YEAR(A2011)&lt;&gt;Setup!$C$5,"",MONTH(A2011)))</f>
      </c>
    </row>
    <row r="2012" spans="1:9" x14ac:dyDescent="0.25">
      <c r="A2012" s="22"/>
      <c r="F2012" s="23"/>
      <c r="G2012" s="23"/>
      <c r="H2012" s="14">
        <f>IF(F2012="","",F2012-N(G2012))</f>
      </c>
      <c r="I2012" s="24">
        <f>IF(A2012="","",IF(YEAR(A2012)&lt;&gt;Setup!$C$5,"",MONTH(A2012)))</f>
      </c>
    </row>
    <row r="2013" spans="1:9" x14ac:dyDescent="0.25">
      <c r="A2013" s="22"/>
      <c r="F2013" s="23"/>
      <c r="G2013" s="23"/>
      <c r="H2013" s="14">
        <f>IF(F2013="","",F2013-N(G2013))</f>
      </c>
      <c r="I2013" s="24">
        <f>IF(A2013="","",IF(YEAR(A2013)&lt;&gt;Setup!$C$5,"",MONTH(A2013)))</f>
      </c>
    </row>
    <row r="2014" spans="1:9" x14ac:dyDescent="0.25">
      <c r="A2014" s="22"/>
      <c r="F2014" s="23"/>
      <c r="G2014" s="23"/>
      <c r="H2014" s="14">
        <f>IF(F2014="","",F2014-N(G2014))</f>
      </c>
      <c r="I2014" s="24">
        <f>IF(A2014="","",IF(YEAR(A2014)&lt;&gt;Setup!$C$5,"",MONTH(A2014)))</f>
      </c>
    </row>
    <row r="2015" spans="1:9" x14ac:dyDescent="0.25">
      <c r="A2015" s="22"/>
      <c r="F2015" s="23"/>
      <c r="G2015" s="23"/>
      <c r="H2015" s="14">
        <f>IF(F2015="","",F2015-N(G2015))</f>
      </c>
      <c r="I2015" s="24">
        <f>IF(A2015="","",IF(YEAR(A2015)&lt;&gt;Setup!$C$5,"",MONTH(A2015)))</f>
      </c>
    </row>
    <row r="2016" spans="1:9" x14ac:dyDescent="0.25">
      <c r="A2016" s="22"/>
      <c r="F2016" s="23"/>
      <c r="G2016" s="23"/>
      <c r="H2016" s="14">
        <f>IF(F2016="","",F2016-N(G2016))</f>
      </c>
      <c r="I2016" s="24">
        <f>IF(A2016="","",IF(YEAR(A2016)&lt;&gt;Setup!$C$5,"",MONTH(A2016)))</f>
      </c>
    </row>
    <row r="2017" spans="1:9" x14ac:dyDescent="0.25">
      <c r="A2017" s="22"/>
      <c r="F2017" s="23"/>
      <c r="G2017" s="23"/>
      <c r="H2017" s="14">
        <f>IF(F2017="","",F2017-N(G2017))</f>
      </c>
      <c r="I2017" s="24">
        <f>IF(A2017="","",IF(YEAR(A2017)&lt;&gt;Setup!$C$5,"",MONTH(A2017)))</f>
      </c>
    </row>
    <row r="2018" spans="1:9" x14ac:dyDescent="0.25">
      <c r="A2018" s="22"/>
      <c r="F2018" s="23"/>
      <c r="G2018" s="23"/>
      <c r="H2018" s="14">
        <f>IF(F2018="","",F2018-N(G2018))</f>
      </c>
      <c r="I2018" s="24">
        <f>IF(A2018="","",IF(YEAR(A2018)&lt;&gt;Setup!$C$5,"",MONTH(A2018)))</f>
      </c>
    </row>
    <row r="2019" spans="1:9" x14ac:dyDescent="0.25">
      <c r="A2019" s="22"/>
      <c r="F2019" s="23"/>
      <c r="G2019" s="23"/>
      <c r="H2019" s="14">
        <f>IF(F2019="","",F2019-N(G2019))</f>
      </c>
      <c r="I2019" s="24">
        <f>IF(A2019="","",IF(YEAR(A2019)&lt;&gt;Setup!$C$5,"",MONTH(A2019)))</f>
      </c>
    </row>
    <row r="2020" spans="1:9" x14ac:dyDescent="0.25">
      <c r="A2020" s="22"/>
      <c r="F2020" s="23"/>
      <c r="G2020" s="23"/>
      <c r="H2020" s="14">
        <f>IF(F2020="","",F2020-N(G2020))</f>
      </c>
      <c r="I2020" s="24">
        <f>IF(A2020="","",IF(YEAR(A2020)&lt;&gt;Setup!$C$5,"",MONTH(A2020)))</f>
      </c>
    </row>
    <row r="2021" spans="1:9" x14ac:dyDescent="0.25">
      <c r="A2021" s="22"/>
      <c r="F2021" s="23"/>
      <c r="G2021" s="23"/>
      <c r="H2021" s="14">
        <f>IF(F2021="","",F2021-N(G2021))</f>
      </c>
      <c r="I2021" s="24">
        <f>IF(A2021="","",IF(YEAR(A2021)&lt;&gt;Setup!$C$5,"",MONTH(A2021)))</f>
      </c>
    </row>
    <row r="2022" spans="1:9" x14ac:dyDescent="0.25">
      <c r="A2022" s="22"/>
      <c r="F2022" s="23"/>
      <c r="G2022" s="23"/>
      <c r="H2022" s="14">
        <f>IF(F2022="","",F2022-N(G2022))</f>
      </c>
      <c r="I2022" s="24">
        <f>IF(A2022="","",IF(YEAR(A2022)&lt;&gt;Setup!$C$5,"",MONTH(A2022)))</f>
      </c>
    </row>
    <row r="2023" spans="1:9" x14ac:dyDescent="0.25">
      <c r="A2023" s="22"/>
      <c r="F2023" s="23"/>
      <c r="G2023" s="23"/>
      <c r="H2023" s="14">
        <f>IF(F2023="","",F2023-N(G2023))</f>
      </c>
      <c r="I2023" s="24">
        <f>IF(A2023="","",IF(YEAR(A2023)&lt;&gt;Setup!$C$5,"",MONTH(A2023)))</f>
      </c>
    </row>
    <row r="2024" spans="1:9" x14ac:dyDescent="0.25">
      <c r="A2024" s="22"/>
      <c r="F2024" s="23"/>
      <c r="G2024" s="23"/>
      <c r="H2024" s="14">
        <f>IF(F2024="","",F2024-N(G2024))</f>
      </c>
      <c r="I2024" s="24">
        <f>IF(A2024="","",IF(YEAR(A2024)&lt;&gt;Setup!$C$5,"",MONTH(A2024)))</f>
      </c>
    </row>
    <row r="2025" spans="1:9" x14ac:dyDescent="0.25">
      <c r="A2025" s="22"/>
      <c r="F2025" s="23"/>
      <c r="G2025" s="23"/>
      <c r="H2025" s="14">
        <f>IF(F2025="","",F2025-N(G2025))</f>
      </c>
      <c r="I2025" s="24">
        <f>IF(A2025="","",IF(YEAR(A2025)&lt;&gt;Setup!$C$5,"",MONTH(A2025)))</f>
      </c>
    </row>
    <row r="2026" spans="1:9" x14ac:dyDescent="0.25">
      <c r="A2026" s="22"/>
      <c r="F2026" s="23"/>
      <c r="G2026" s="23"/>
      <c r="H2026" s="14">
        <f>IF(F2026="","",F2026-N(G2026))</f>
      </c>
      <c r="I2026" s="24">
        <f>IF(A2026="","",IF(YEAR(A2026)&lt;&gt;Setup!$C$5,"",MONTH(A2026)))</f>
      </c>
    </row>
    <row r="2027" spans="1:9" x14ac:dyDescent="0.25">
      <c r="A2027" s="22"/>
      <c r="F2027" s="23"/>
      <c r="G2027" s="23"/>
      <c r="H2027" s="14">
        <f>IF(F2027="","",F2027-N(G2027))</f>
      </c>
      <c r="I2027" s="24">
        <f>IF(A2027="","",IF(YEAR(A2027)&lt;&gt;Setup!$C$5,"",MONTH(A2027)))</f>
      </c>
    </row>
    <row r="2028" spans="1:9" x14ac:dyDescent="0.25">
      <c r="A2028" s="22"/>
      <c r="F2028" s="23"/>
      <c r="G2028" s="23"/>
      <c r="H2028" s="14">
        <f>IF(F2028="","",F2028-N(G2028))</f>
      </c>
      <c r="I2028" s="24">
        <f>IF(A2028="","",IF(YEAR(A2028)&lt;&gt;Setup!$C$5,"",MONTH(A2028)))</f>
      </c>
    </row>
    <row r="2029" spans="1:9" x14ac:dyDescent="0.25">
      <c r="A2029" s="22"/>
      <c r="F2029" s="23"/>
      <c r="G2029" s="23"/>
      <c r="H2029" s="14">
        <f>IF(F2029="","",F2029-N(G2029))</f>
      </c>
      <c r="I2029" s="24">
        <f>IF(A2029="","",IF(YEAR(A2029)&lt;&gt;Setup!$C$5,"",MONTH(A2029)))</f>
      </c>
    </row>
    <row r="2030" spans="1:9" x14ac:dyDescent="0.25">
      <c r="A2030" s="22"/>
      <c r="F2030" s="23"/>
      <c r="G2030" s="23"/>
      <c r="H2030" s="14">
        <f>IF(F2030="","",F2030-N(G2030))</f>
      </c>
      <c r="I2030" s="24">
        <f>IF(A2030="","",IF(YEAR(A2030)&lt;&gt;Setup!$C$5,"",MONTH(A2030)))</f>
      </c>
    </row>
    <row r="2031" spans="1:9" x14ac:dyDescent="0.25">
      <c r="A2031" s="22"/>
      <c r="F2031" s="23"/>
      <c r="G2031" s="23"/>
      <c r="H2031" s="14">
        <f>IF(F2031="","",F2031-N(G2031))</f>
      </c>
      <c r="I2031" s="24">
        <f>IF(A2031="","",IF(YEAR(A2031)&lt;&gt;Setup!$C$5,"",MONTH(A2031)))</f>
      </c>
    </row>
    <row r="2032" spans="1:9" x14ac:dyDescent="0.25">
      <c r="A2032" s="22"/>
      <c r="F2032" s="23"/>
      <c r="G2032" s="23"/>
      <c r="H2032" s="14">
        <f>IF(F2032="","",F2032-N(G2032))</f>
      </c>
      <c r="I2032" s="24">
        <f>IF(A2032="","",IF(YEAR(A2032)&lt;&gt;Setup!$C$5,"",MONTH(A2032)))</f>
      </c>
    </row>
    <row r="2033" spans="1:9" x14ac:dyDescent="0.25">
      <c r="A2033" s="22"/>
      <c r="F2033" s="23"/>
      <c r="G2033" s="23"/>
      <c r="H2033" s="14">
        <f>IF(F2033="","",F2033-N(G2033))</f>
      </c>
      <c r="I2033" s="24">
        <f>IF(A2033="","",IF(YEAR(A2033)&lt;&gt;Setup!$C$5,"",MONTH(A2033)))</f>
      </c>
    </row>
    <row r="2034" spans="1:9" x14ac:dyDescent="0.25">
      <c r="A2034" s="22"/>
      <c r="F2034" s="23"/>
      <c r="G2034" s="23"/>
      <c r="H2034" s="14">
        <f>IF(F2034="","",F2034-N(G2034))</f>
      </c>
      <c r="I2034" s="24">
        <f>IF(A2034="","",IF(YEAR(A2034)&lt;&gt;Setup!$C$5,"",MONTH(A2034)))</f>
      </c>
    </row>
    <row r="2035" spans="1:9" x14ac:dyDescent="0.25">
      <c r="A2035" s="22"/>
      <c r="F2035" s="23"/>
      <c r="G2035" s="23"/>
      <c r="H2035" s="14">
        <f>IF(F2035="","",F2035-N(G2035))</f>
      </c>
      <c r="I2035" s="24">
        <f>IF(A2035="","",IF(YEAR(A2035)&lt;&gt;Setup!$C$5,"",MONTH(A2035)))</f>
      </c>
    </row>
    <row r="2036" spans="1:9" x14ac:dyDescent="0.25">
      <c r="A2036" s="22"/>
      <c r="F2036" s="23"/>
      <c r="G2036" s="23"/>
      <c r="H2036" s="14">
        <f>IF(F2036="","",F2036-N(G2036))</f>
      </c>
      <c r="I2036" s="24">
        <f>IF(A2036="","",IF(YEAR(A2036)&lt;&gt;Setup!$C$5,"",MONTH(A2036)))</f>
      </c>
    </row>
    <row r="2037" spans="1:9" x14ac:dyDescent="0.25">
      <c r="A2037" s="22"/>
      <c r="F2037" s="23"/>
      <c r="G2037" s="23"/>
      <c r="H2037" s="14">
        <f>IF(F2037="","",F2037-N(G2037))</f>
      </c>
      <c r="I2037" s="24">
        <f>IF(A2037="","",IF(YEAR(A2037)&lt;&gt;Setup!$C$5,"",MONTH(A2037)))</f>
      </c>
    </row>
    <row r="2038" spans="1:9" x14ac:dyDescent="0.25">
      <c r="A2038" s="22"/>
      <c r="F2038" s="23"/>
      <c r="G2038" s="23"/>
      <c r="H2038" s="14">
        <f>IF(F2038="","",F2038-N(G2038))</f>
      </c>
      <c r="I2038" s="24">
        <f>IF(A2038="","",IF(YEAR(A2038)&lt;&gt;Setup!$C$5,"",MONTH(A2038)))</f>
      </c>
    </row>
    <row r="2039" spans="1:9" x14ac:dyDescent="0.25">
      <c r="A2039" s="22"/>
      <c r="F2039" s="23"/>
      <c r="G2039" s="23"/>
      <c r="H2039" s="14">
        <f>IF(F2039="","",F2039-N(G2039))</f>
      </c>
      <c r="I2039" s="24">
        <f>IF(A2039="","",IF(YEAR(A2039)&lt;&gt;Setup!$C$5,"",MONTH(A2039)))</f>
      </c>
    </row>
    <row r="2040" spans="1:9" x14ac:dyDescent="0.25">
      <c r="A2040" s="22"/>
      <c r="F2040" s="23"/>
      <c r="G2040" s="23"/>
      <c r="H2040" s="14">
        <f>IF(F2040="","",F2040-N(G2040))</f>
      </c>
      <c r="I2040" s="24">
        <f>IF(A2040="","",IF(YEAR(A2040)&lt;&gt;Setup!$C$5,"",MONTH(A2040)))</f>
      </c>
    </row>
    <row r="2041" spans="1:9" x14ac:dyDescent="0.25">
      <c r="A2041" s="22"/>
      <c r="F2041" s="23"/>
      <c r="G2041" s="23"/>
      <c r="H2041" s="14">
        <f>IF(F2041="","",F2041-N(G2041))</f>
      </c>
      <c r="I2041" s="24">
        <f>IF(A2041="","",IF(YEAR(A2041)&lt;&gt;Setup!$C$5,"",MONTH(A2041)))</f>
      </c>
    </row>
    <row r="2042" spans="1:9" x14ac:dyDescent="0.25">
      <c r="A2042" s="22"/>
      <c r="F2042" s="23"/>
      <c r="G2042" s="23"/>
      <c r="H2042" s="14">
        <f>IF(F2042="","",F2042-N(G2042))</f>
      </c>
      <c r="I2042" s="24">
        <f>IF(A2042="","",IF(YEAR(A2042)&lt;&gt;Setup!$C$5,"",MONTH(A2042)))</f>
      </c>
    </row>
    <row r="2043" spans="1:9" x14ac:dyDescent="0.25">
      <c r="A2043" s="22"/>
      <c r="F2043" s="23"/>
      <c r="G2043" s="23"/>
      <c r="H2043" s="14">
        <f>IF(F2043="","",F2043-N(G2043))</f>
      </c>
      <c r="I2043" s="24">
        <f>IF(A2043="","",IF(YEAR(A2043)&lt;&gt;Setup!$C$5,"",MONTH(A2043)))</f>
      </c>
    </row>
    <row r="2044" spans="1:9" x14ac:dyDescent="0.25">
      <c r="A2044" s="22"/>
      <c r="F2044" s="23"/>
      <c r="G2044" s="23"/>
      <c r="H2044" s="14">
        <f>IF(F2044="","",F2044-N(G2044))</f>
      </c>
      <c r="I2044" s="24">
        <f>IF(A2044="","",IF(YEAR(A2044)&lt;&gt;Setup!$C$5,"",MONTH(A2044)))</f>
      </c>
    </row>
    <row r="2045" spans="1:9" x14ac:dyDescent="0.25">
      <c r="A2045" s="22"/>
      <c r="F2045" s="23"/>
      <c r="G2045" s="23"/>
      <c r="H2045" s="14">
        <f>IF(F2045="","",F2045-N(G2045))</f>
      </c>
      <c r="I2045" s="24">
        <f>IF(A2045="","",IF(YEAR(A2045)&lt;&gt;Setup!$C$5,"",MONTH(A2045)))</f>
      </c>
    </row>
    <row r="2046" spans="1:9" x14ac:dyDescent="0.25">
      <c r="A2046" s="22"/>
      <c r="F2046" s="23"/>
      <c r="G2046" s="23"/>
      <c r="H2046" s="14">
        <f>IF(F2046="","",F2046-N(G2046))</f>
      </c>
      <c r="I2046" s="24">
        <f>IF(A2046="","",IF(YEAR(A2046)&lt;&gt;Setup!$C$5,"",MONTH(A2046)))</f>
      </c>
    </row>
    <row r="2047" spans="1:9" x14ac:dyDescent="0.25">
      <c r="A2047" s="22"/>
      <c r="F2047" s="23"/>
      <c r="G2047" s="23"/>
      <c r="H2047" s="14">
        <f>IF(F2047="","",F2047-N(G2047))</f>
      </c>
      <c r="I2047" s="24">
        <f>IF(A2047="","",IF(YEAR(A2047)&lt;&gt;Setup!$C$5,"",MONTH(A2047)))</f>
      </c>
    </row>
    <row r="2048" spans="1:9" x14ac:dyDescent="0.25">
      <c r="A2048" s="22"/>
      <c r="F2048" s="23"/>
      <c r="G2048" s="23"/>
      <c r="H2048" s="14">
        <f>IF(F2048="","",F2048-N(G2048))</f>
      </c>
      <c r="I2048" s="24">
        <f>IF(A2048="","",IF(YEAR(A2048)&lt;&gt;Setup!$C$5,"",MONTH(A2048)))</f>
      </c>
    </row>
    <row r="2049" spans="1:9" x14ac:dyDescent="0.25">
      <c r="A2049" s="22"/>
      <c r="F2049" s="23"/>
      <c r="G2049" s="23"/>
      <c r="H2049" s="14">
        <f>IF(F2049="","",F2049-N(G2049))</f>
      </c>
      <c r="I2049" s="24">
        <f>IF(A2049="","",IF(YEAR(A2049)&lt;&gt;Setup!$C$5,"",MONTH(A2049)))</f>
      </c>
    </row>
    <row r="2050" spans="1:9" x14ac:dyDescent="0.25">
      <c r="A2050" s="22"/>
      <c r="F2050" s="23"/>
      <c r="G2050" s="23"/>
      <c r="H2050" s="14">
        <f>IF(F2050="","",F2050-N(G2050))</f>
      </c>
      <c r="I2050" s="24">
        <f>IF(A2050="","",IF(YEAR(A2050)&lt;&gt;Setup!$C$5,"",MONTH(A2050)))</f>
      </c>
    </row>
    <row r="2051" spans="1:9" x14ac:dyDescent="0.25">
      <c r="A2051" s="22"/>
      <c r="F2051" s="23"/>
      <c r="G2051" s="23"/>
      <c r="H2051" s="14">
        <f>IF(F2051="","",F2051-N(G2051))</f>
      </c>
      <c r="I2051" s="24">
        <f>IF(A2051="","",IF(YEAR(A2051)&lt;&gt;Setup!$C$5,"",MONTH(A2051)))</f>
      </c>
    </row>
    <row r="2052" spans="1:9" x14ac:dyDescent="0.25">
      <c r="A2052" s="22"/>
      <c r="F2052" s="23"/>
      <c r="G2052" s="23"/>
      <c r="H2052" s="14">
        <f>IF(F2052="","",F2052-N(G2052))</f>
      </c>
      <c r="I2052" s="24">
        <f>IF(A2052="","",IF(YEAR(A2052)&lt;&gt;Setup!$C$5,"",MONTH(A2052)))</f>
      </c>
    </row>
    <row r="2053" spans="1:9" x14ac:dyDescent="0.25">
      <c r="A2053" s="22"/>
      <c r="F2053" s="23"/>
      <c r="G2053" s="23"/>
      <c r="H2053" s="14">
        <f>IF(F2053="","",F2053-N(G2053))</f>
      </c>
      <c r="I2053" s="24">
        <f>IF(A2053="","",IF(YEAR(A2053)&lt;&gt;Setup!$C$5,"",MONTH(A2053)))</f>
      </c>
    </row>
    <row r="2054" spans="1:9" x14ac:dyDescent="0.25">
      <c r="A2054" s="22"/>
      <c r="F2054" s="23"/>
      <c r="G2054" s="23"/>
      <c r="H2054" s="14">
        <f>IF(F2054="","",F2054-N(G2054))</f>
      </c>
      <c r="I2054" s="24">
        <f>IF(A2054="","",IF(YEAR(A2054)&lt;&gt;Setup!$C$5,"",MONTH(A2054)))</f>
      </c>
    </row>
    <row r="2055" spans="1:9" x14ac:dyDescent="0.25">
      <c r="A2055" s="22"/>
      <c r="F2055" s="23"/>
      <c r="G2055" s="23"/>
      <c r="H2055" s="14">
        <f>IF(F2055="","",F2055-N(G2055))</f>
      </c>
      <c r="I2055" s="24">
        <f>IF(A2055="","",IF(YEAR(A2055)&lt;&gt;Setup!$C$5,"",MONTH(A2055)))</f>
      </c>
    </row>
    <row r="2056" spans="1:9" x14ac:dyDescent="0.25">
      <c r="A2056" s="22"/>
      <c r="F2056" s="23"/>
      <c r="G2056" s="23"/>
      <c r="H2056" s="14">
        <f>IF(F2056="","",F2056-N(G2056))</f>
      </c>
      <c r="I2056" s="24">
        <f>IF(A2056="","",IF(YEAR(A2056)&lt;&gt;Setup!$C$5,"",MONTH(A2056)))</f>
      </c>
    </row>
    <row r="2057" spans="1:9" x14ac:dyDescent="0.25">
      <c r="A2057" s="22"/>
      <c r="F2057" s="23"/>
      <c r="G2057" s="23"/>
      <c r="H2057" s="14">
        <f>IF(F2057="","",F2057-N(G2057))</f>
      </c>
      <c r="I2057" s="24">
        <f>IF(A2057="","",IF(YEAR(A2057)&lt;&gt;Setup!$C$5,"",MONTH(A2057)))</f>
      </c>
    </row>
    <row r="2058" spans="1:9" x14ac:dyDescent="0.25">
      <c r="A2058" s="22"/>
      <c r="F2058" s="23"/>
      <c r="G2058" s="23"/>
      <c r="H2058" s="14">
        <f>IF(F2058="","",F2058-N(G2058))</f>
      </c>
      <c r="I2058" s="24">
        <f>IF(A2058="","",IF(YEAR(A2058)&lt;&gt;Setup!$C$5,"",MONTH(A2058)))</f>
      </c>
    </row>
    <row r="2059" spans="1:9" x14ac:dyDescent="0.25">
      <c r="A2059" s="22"/>
      <c r="F2059" s="23"/>
      <c r="G2059" s="23"/>
      <c r="H2059" s="14">
        <f>IF(F2059="","",F2059-N(G2059))</f>
      </c>
      <c r="I2059" s="24">
        <f>IF(A2059="","",IF(YEAR(A2059)&lt;&gt;Setup!$C$5,"",MONTH(A2059)))</f>
      </c>
    </row>
    <row r="2060" spans="1:9" x14ac:dyDescent="0.25">
      <c r="A2060" s="22"/>
      <c r="F2060" s="23"/>
      <c r="G2060" s="23"/>
      <c r="H2060" s="14">
        <f>IF(F2060="","",F2060-N(G2060))</f>
      </c>
      <c r="I2060" s="24">
        <f>IF(A2060="","",IF(YEAR(A2060)&lt;&gt;Setup!$C$5,"",MONTH(A2060)))</f>
      </c>
    </row>
    <row r="2061" spans="1:9" x14ac:dyDescent="0.25">
      <c r="A2061" s="22"/>
      <c r="F2061" s="23"/>
      <c r="G2061" s="23"/>
      <c r="H2061" s="14">
        <f>IF(F2061="","",F2061-N(G2061))</f>
      </c>
      <c r="I2061" s="24">
        <f>IF(A2061="","",IF(YEAR(A2061)&lt;&gt;Setup!$C$5,"",MONTH(A2061)))</f>
      </c>
    </row>
    <row r="2062" spans="1:9" x14ac:dyDescent="0.25">
      <c r="A2062" s="22"/>
      <c r="F2062" s="23"/>
      <c r="G2062" s="23"/>
      <c r="H2062" s="14">
        <f>IF(F2062="","",F2062-N(G2062))</f>
      </c>
      <c r="I2062" s="24">
        <f>IF(A2062="","",IF(YEAR(A2062)&lt;&gt;Setup!$C$5,"",MONTH(A2062)))</f>
      </c>
    </row>
    <row r="2063" spans="1:9" x14ac:dyDescent="0.25">
      <c r="A2063" s="22"/>
      <c r="F2063" s="23"/>
      <c r="G2063" s="23"/>
      <c r="H2063" s="14">
        <f>IF(F2063="","",F2063-N(G2063))</f>
      </c>
      <c r="I2063" s="24">
        <f>IF(A2063="","",IF(YEAR(A2063)&lt;&gt;Setup!$C$5,"",MONTH(A2063)))</f>
      </c>
    </row>
    <row r="2064" spans="1:9" x14ac:dyDescent="0.25">
      <c r="A2064" s="22"/>
      <c r="F2064" s="23"/>
      <c r="G2064" s="23"/>
      <c r="H2064" s="14">
        <f>IF(F2064="","",F2064-N(G2064))</f>
      </c>
      <c r="I2064" s="24">
        <f>IF(A2064="","",IF(YEAR(A2064)&lt;&gt;Setup!$C$5,"",MONTH(A2064)))</f>
      </c>
    </row>
    <row r="2065" spans="1:9" x14ac:dyDescent="0.25">
      <c r="A2065" s="22"/>
      <c r="F2065" s="23"/>
      <c r="G2065" s="23"/>
      <c r="H2065" s="14">
        <f>IF(F2065="","",F2065-N(G2065))</f>
      </c>
      <c r="I2065" s="24">
        <f>IF(A2065="","",IF(YEAR(A2065)&lt;&gt;Setup!$C$5,"",MONTH(A2065)))</f>
      </c>
    </row>
    <row r="2066" spans="1:9" x14ac:dyDescent="0.25">
      <c r="A2066" s="22"/>
      <c r="F2066" s="23"/>
      <c r="G2066" s="23"/>
      <c r="H2066" s="14">
        <f>IF(F2066="","",F2066-N(G2066))</f>
      </c>
      <c r="I2066" s="24">
        <f>IF(A2066="","",IF(YEAR(A2066)&lt;&gt;Setup!$C$5,"",MONTH(A2066)))</f>
      </c>
    </row>
    <row r="2067" spans="1:9" x14ac:dyDescent="0.25">
      <c r="A2067" s="22"/>
      <c r="F2067" s="23"/>
      <c r="G2067" s="23"/>
      <c r="H2067" s="14">
        <f>IF(F2067="","",F2067-N(G2067))</f>
      </c>
      <c r="I2067" s="24">
        <f>IF(A2067="","",IF(YEAR(A2067)&lt;&gt;Setup!$C$5,"",MONTH(A2067)))</f>
      </c>
    </row>
    <row r="2068" spans="1:9" x14ac:dyDescent="0.25">
      <c r="A2068" s="22"/>
      <c r="F2068" s="23"/>
      <c r="G2068" s="23"/>
      <c r="H2068" s="14">
        <f>IF(F2068="","",F2068-N(G2068))</f>
      </c>
      <c r="I2068" s="24">
        <f>IF(A2068="","",IF(YEAR(A2068)&lt;&gt;Setup!$C$5,"",MONTH(A2068)))</f>
      </c>
    </row>
    <row r="2069" spans="1:9" x14ac:dyDescent="0.25">
      <c r="A2069" s="22"/>
      <c r="F2069" s="23"/>
      <c r="G2069" s="23"/>
      <c r="H2069" s="14">
        <f>IF(F2069="","",F2069-N(G2069))</f>
      </c>
      <c r="I2069" s="24">
        <f>IF(A2069="","",IF(YEAR(A2069)&lt;&gt;Setup!$C$5,"",MONTH(A2069)))</f>
      </c>
    </row>
    <row r="2070" spans="1:9" x14ac:dyDescent="0.25">
      <c r="A2070" s="22"/>
      <c r="F2070" s="23"/>
      <c r="G2070" s="23"/>
      <c r="H2070" s="14">
        <f>IF(F2070="","",F2070-N(G2070))</f>
      </c>
      <c r="I2070" s="24">
        <f>IF(A2070="","",IF(YEAR(A2070)&lt;&gt;Setup!$C$5,"",MONTH(A2070)))</f>
      </c>
    </row>
    <row r="2071" spans="1:9" x14ac:dyDescent="0.25">
      <c r="A2071" s="22"/>
      <c r="F2071" s="23"/>
      <c r="G2071" s="23"/>
      <c r="H2071" s="14">
        <f>IF(F2071="","",F2071-N(G2071))</f>
      </c>
      <c r="I2071" s="24">
        <f>IF(A2071="","",IF(YEAR(A2071)&lt;&gt;Setup!$C$5,"",MONTH(A2071)))</f>
      </c>
    </row>
    <row r="2072" spans="1:9" x14ac:dyDescent="0.25">
      <c r="A2072" s="22"/>
      <c r="F2072" s="23"/>
      <c r="G2072" s="23"/>
      <c r="H2072" s="14">
        <f>IF(F2072="","",F2072-N(G2072))</f>
      </c>
      <c r="I2072" s="24">
        <f>IF(A2072="","",IF(YEAR(A2072)&lt;&gt;Setup!$C$5,"",MONTH(A2072)))</f>
      </c>
    </row>
    <row r="2073" spans="1:9" x14ac:dyDescent="0.25">
      <c r="A2073" s="22"/>
      <c r="F2073" s="23"/>
      <c r="G2073" s="23"/>
      <c r="H2073" s="14">
        <f>IF(F2073="","",F2073-N(G2073))</f>
      </c>
      <c r="I2073" s="24">
        <f>IF(A2073="","",IF(YEAR(A2073)&lt;&gt;Setup!$C$5,"",MONTH(A2073)))</f>
      </c>
    </row>
    <row r="2074" spans="1:9" x14ac:dyDescent="0.25">
      <c r="A2074" s="22"/>
      <c r="F2074" s="23"/>
      <c r="G2074" s="23"/>
      <c r="H2074" s="14">
        <f>IF(F2074="","",F2074-N(G2074))</f>
      </c>
      <c r="I2074" s="24">
        <f>IF(A2074="","",IF(YEAR(A2074)&lt;&gt;Setup!$C$5,"",MONTH(A2074)))</f>
      </c>
    </row>
    <row r="2075" spans="1:9" x14ac:dyDescent="0.25">
      <c r="A2075" s="22"/>
      <c r="F2075" s="23"/>
      <c r="G2075" s="23"/>
      <c r="H2075" s="14">
        <f>IF(F2075="","",F2075-N(G2075))</f>
      </c>
      <c r="I2075" s="24">
        <f>IF(A2075="","",IF(YEAR(A2075)&lt;&gt;Setup!$C$5,"",MONTH(A2075)))</f>
      </c>
    </row>
    <row r="2076" spans="1:9" x14ac:dyDescent="0.25">
      <c r="A2076" s="22"/>
      <c r="F2076" s="23"/>
      <c r="G2076" s="23"/>
      <c r="H2076" s="14">
        <f>IF(F2076="","",F2076-N(G2076))</f>
      </c>
      <c r="I2076" s="24">
        <f>IF(A2076="","",IF(YEAR(A2076)&lt;&gt;Setup!$C$5,"",MONTH(A2076)))</f>
      </c>
    </row>
    <row r="2077" spans="1:9" x14ac:dyDescent="0.25">
      <c r="A2077" s="22"/>
      <c r="F2077" s="23"/>
      <c r="G2077" s="23"/>
      <c r="H2077" s="14">
        <f>IF(F2077="","",F2077-N(G2077))</f>
      </c>
      <c r="I2077" s="24">
        <f>IF(A2077="","",IF(YEAR(A2077)&lt;&gt;Setup!$C$5,"",MONTH(A2077)))</f>
      </c>
    </row>
    <row r="2078" spans="1:9" x14ac:dyDescent="0.25">
      <c r="A2078" s="22"/>
      <c r="F2078" s="23"/>
      <c r="G2078" s="23"/>
      <c r="H2078" s="14">
        <f>IF(F2078="","",F2078-N(G2078))</f>
      </c>
      <c r="I2078" s="24">
        <f>IF(A2078="","",IF(YEAR(A2078)&lt;&gt;Setup!$C$5,"",MONTH(A2078)))</f>
      </c>
    </row>
    <row r="2079" spans="1:9" x14ac:dyDescent="0.25">
      <c r="A2079" s="22"/>
      <c r="F2079" s="23"/>
      <c r="G2079" s="23"/>
      <c r="H2079" s="14">
        <f>IF(F2079="","",F2079-N(G2079))</f>
      </c>
      <c r="I2079" s="24">
        <f>IF(A2079="","",IF(YEAR(A2079)&lt;&gt;Setup!$C$5,"",MONTH(A2079)))</f>
      </c>
    </row>
    <row r="2080" spans="1:9" x14ac:dyDescent="0.25">
      <c r="A2080" s="22"/>
      <c r="F2080" s="23"/>
      <c r="G2080" s="23"/>
      <c r="H2080" s="14">
        <f>IF(F2080="","",F2080-N(G2080))</f>
      </c>
      <c r="I2080" s="24">
        <f>IF(A2080="","",IF(YEAR(A2080)&lt;&gt;Setup!$C$5,"",MONTH(A2080)))</f>
      </c>
    </row>
    <row r="2081" spans="1:9" x14ac:dyDescent="0.25">
      <c r="A2081" s="22"/>
      <c r="F2081" s="23"/>
      <c r="G2081" s="23"/>
      <c r="H2081" s="14">
        <f>IF(F2081="","",F2081-N(G2081))</f>
      </c>
      <c r="I2081" s="24">
        <f>IF(A2081="","",IF(YEAR(A2081)&lt;&gt;Setup!$C$5,"",MONTH(A2081)))</f>
      </c>
    </row>
    <row r="2082" spans="1:9" x14ac:dyDescent="0.25">
      <c r="A2082" s="22"/>
      <c r="F2082" s="23"/>
      <c r="G2082" s="23"/>
      <c r="H2082" s="14">
        <f>IF(F2082="","",F2082-N(G2082))</f>
      </c>
      <c r="I2082" s="24">
        <f>IF(A2082="","",IF(YEAR(A2082)&lt;&gt;Setup!$C$5,"",MONTH(A2082)))</f>
      </c>
    </row>
    <row r="2083" spans="1:9" x14ac:dyDescent="0.25">
      <c r="A2083" s="22"/>
      <c r="F2083" s="23"/>
      <c r="G2083" s="23"/>
      <c r="H2083" s="14">
        <f>IF(F2083="","",F2083-N(G2083))</f>
      </c>
      <c r="I2083" s="24">
        <f>IF(A2083="","",IF(YEAR(A2083)&lt;&gt;Setup!$C$5,"",MONTH(A2083)))</f>
      </c>
    </row>
    <row r="2084" spans="1:9" x14ac:dyDescent="0.25">
      <c r="A2084" s="22"/>
      <c r="F2084" s="23"/>
      <c r="G2084" s="23"/>
      <c r="H2084" s="14">
        <f>IF(F2084="","",F2084-N(G2084))</f>
      </c>
      <c r="I2084" s="24">
        <f>IF(A2084="","",IF(YEAR(A2084)&lt;&gt;Setup!$C$5,"",MONTH(A2084)))</f>
      </c>
    </row>
    <row r="2085" spans="1:9" x14ac:dyDescent="0.25">
      <c r="A2085" s="22"/>
      <c r="F2085" s="23"/>
      <c r="G2085" s="23"/>
      <c r="H2085" s="14">
        <f>IF(F2085="","",F2085-N(G2085))</f>
      </c>
      <c r="I2085" s="24">
        <f>IF(A2085="","",IF(YEAR(A2085)&lt;&gt;Setup!$C$5,"",MONTH(A2085)))</f>
      </c>
    </row>
    <row r="2086" spans="1:9" x14ac:dyDescent="0.25">
      <c r="A2086" s="22"/>
      <c r="F2086" s="23"/>
      <c r="G2086" s="23"/>
      <c r="H2086" s="14">
        <f>IF(F2086="","",F2086-N(G2086))</f>
      </c>
      <c r="I2086" s="24">
        <f>IF(A2086="","",IF(YEAR(A2086)&lt;&gt;Setup!$C$5,"",MONTH(A2086)))</f>
      </c>
    </row>
    <row r="2087" spans="1:9" x14ac:dyDescent="0.25">
      <c r="A2087" s="22"/>
      <c r="F2087" s="23"/>
      <c r="G2087" s="23"/>
      <c r="H2087" s="14">
        <f>IF(F2087="","",F2087-N(G2087))</f>
      </c>
      <c r="I2087" s="24">
        <f>IF(A2087="","",IF(YEAR(A2087)&lt;&gt;Setup!$C$5,"",MONTH(A2087)))</f>
      </c>
    </row>
    <row r="2088" spans="1:9" x14ac:dyDescent="0.25">
      <c r="A2088" s="22"/>
      <c r="F2088" s="23"/>
      <c r="G2088" s="23"/>
      <c r="H2088" s="14">
        <f>IF(F2088="","",F2088-N(G2088))</f>
      </c>
      <c r="I2088" s="24">
        <f>IF(A2088="","",IF(YEAR(A2088)&lt;&gt;Setup!$C$5,"",MONTH(A2088)))</f>
      </c>
    </row>
    <row r="2089" spans="1:9" x14ac:dyDescent="0.25">
      <c r="A2089" s="22"/>
      <c r="F2089" s="23"/>
      <c r="G2089" s="23"/>
      <c r="H2089" s="14">
        <f>IF(F2089="","",F2089-N(G2089))</f>
      </c>
      <c r="I2089" s="24">
        <f>IF(A2089="","",IF(YEAR(A2089)&lt;&gt;Setup!$C$5,"",MONTH(A2089)))</f>
      </c>
    </row>
    <row r="2090" spans="1:9" x14ac:dyDescent="0.25">
      <c r="A2090" s="22"/>
      <c r="F2090" s="23"/>
      <c r="G2090" s="23"/>
      <c r="H2090" s="14">
        <f>IF(F2090="","",F2090-N(G2090))</f>
      </c>
      <c r="I2090" s="24">
        <f>IF(A2090="","",IF(YEAR(A2090)&lt;&gt;Setup!$C$5,"",MONTH(A2090)))</f>
      </c>
    </row>
    <row r="2091" spans="1:9" x14ac:dyDescent="0.25">
      <c r="A2091" s="22"/>
      <c r="F2091" s="23"/>
      <c r="G2091" s="23"/>
      <c r="H2091" s="14">
        <f>IF(F2091="","",F2091-N(G2091))</f>
      </c>
      <c r="I2091" s="24">
        <f>IF(A2091="","",IF(YEAR(A2091)&lt;&gt;Setup!$C$5,"",MONTH(A2091)))</f>
      </c>
    </row>
    <row r="2092" spans="1:9" x14ac:dyDescent="0.25">
      <c r="A2092" s="22"/>
      <c r="F2092" s="23"/>
      <c r="G2092" s="23"/>
      <c r="H2092" s="14">
        <f>IF(F2092="","",F2092-N(G2092))</f>
      </c>
      <c r="I2092" s="24">
        <f>IF(A2092="","",IF(YEAR(A2092)&lt;&gt;Setup!$C$5,"",MONTH(A2092)))</f>
      </c>
    </row>
    <row r="2093" spans="1:9" x14ac:dyDescent="0.25">
      <c r="A2093" s="22"/>
      <c r="F2093" s="23"/>
      <c r="G2093" s="23"/>
      <c r="H2093" s="14">
        <f>IF(F2093="","",F2093-N(G2093))</f>
      </c>
      <c r="I2093" s="24">
        <f>IF(A2093="","",IF(YEAR(A2093)&lt;&gt;Setup!$C$5,"",MONTH(A2093)))</f>
      </c>
    </row>
    <row r="2094" spans="1:9" x14ac:dyDescent="0.25">
      <c r="A2094" s="22"/>
      <c r="F2094" s="23"/>
      <c r="G2094" s="23"/>
      <c r="H2094" s="14">
        <f>IF(F2094="","",F2094-N(G2094))</f>
      </c>
      <c r="I2094" s="24">
        <f>IF(A2094="","",IF(YEAR(A2094)&lt;&gt;Setup!$C$5,"",MONTH(A2094)))</f>
      </c>
    </row>
    <row r="2095" spans="1:9" x14ac:dyDescent="0.25">
      <c r="A2095" s="22"/>
      <c r="F2095" s="23"/>
      <c r="G2095" s="23"/>
      <c r="H2095" s="14">
        <f>IF(F2095="","",F2095-N(G2095))</f>
      </c>
      <c r="I2095" s="24">
        <f>IF(A2095="","",IF(YEAR(A2095)&lt;&gt;Setup!$C$5,"",MONTH(A2095)))</f>
      </c>
    </row>
    <row r="2096" spans="1:9" x14ac:dyDescent="0.25">
      <c r="A2096" s="22"/>
      <c r="F2096" s="23"/>
      <c r="G2096" s="23"/>
      <c r="H2096" s="14">
        <f>IF(F2096="","",F2096-N(G2096))</f>
      </c>
      <c r="I2096" s="24">
        <f>IF(A2096="","",IF(YEAR(A2096)&lt;&gt;Setup!$C$5,"",MONTH(A2096)))</f>
      </c>
    </row>
    <row r="2097" spans="1:9" x14ac:dyDescent="0.25">
      <c r="A2097" s="22"/>
      <c r="F2097" s="23"/>
      <c r="G2097" s="23"/>
      <c r="H2097" s="14">
        <f>IF(F2097="","",F2097-N(G2097))</f>
      </c>
      <c r="I2097" s="24">
        <f>IF(A2097="","",IF(YEAR(A2097)&lt;&gt;Setup!$C$5,"",MONTH(A2097)))</f>
      </c>
    </row>
    <row r="2098" spans="1:9" x14ac:dyDescent="0.25">
      <c r="A2098" s="22"/>
      <c r="F2098" s="23"/>
      <c r="G2098" s="23"/>
      <c r="H2098" s="14">
        <f>IF(F2098="","",F2098-N(G2098))</f>
      </c>
      <c r="I2098" s="24">
        <f>IF(A2098="","",IF(YEAR(A2098)&lt;&gt;Setup!$C$5,"",MONTH(A2098)))</f>
      </c>
    </row>
    <row r="2099" spans="1:9" x14ac:dyDescent="0.25">
      <c r="A2099" s="22"/>
      <c r="F2099" s="23"/>
      <c r="G2099" s="23"/>
      <c r="H2099" s="14">
        <f>IF(F2099="","",F2099-N(G2099))</f>
      </c>
      <c r="I2099" s="24">
        <f>IF(A2099="","",IF(YEAR(A2099)&lt;&gt;Setup!$C$5,"",MONTH(A2099)))</f>
      </c>
    </row>
    <row r="2100" spans="1:9" x14ac:dyDescent="0.25">
      <c r="A2100" s="22"/>
      <c r="F2100" s="23"/>
      <c r="G2100" s="23"/>
      <c r="H2100" s="14">
        <f>IF(F2100="","",F2100-N(G2100))</f>
      </c>
      <c r="I2100" s="24">
        <f>IF(A2100="","",IF(YEAR(A2100)&lt;&gt;Setup!$C$5,"",MONTH(A2100)))</f>
      </c>
    </row>
    <row r="2101" spans="1:9" x14ac:dyDescent="0.25">
      <c r="A2101" s="22"/>
      <c r="F2101" s="23"/>
      <c r="G2101" s="23"/>
      <c r="H2101" s="14">
        <f>IF(F2101="","",F2101-N(G2101))</f>
      </c>
      <c r="I2101" s="24">
        <f>IF(A2101="","",IF(YEAR(A2101)&lt;&gt;Setup!$C$5,"",MONTH(A2101)))</f>
      </c>
    </row>
    <row r="2102" spans="1:9" x14ac:dyDescent="0.25">
      <c r="A2102" s="22"/>
      <c r="F2102" s="23"/>
      <c r="G2102" s="23"/>
      <c r="H2102" s="14">
        <f>IF(F2102="","",F2102-N(G2102))</f>
      </c>
      <c r="I2102" s="24">
        <f>IF(A2102="","",IF(YEAR(A2102)&lt;&gt;Setup!$C$5,"",MONTH(A2102)))</f>
      </c>
    </row>
    <row r="2103" spans="1:9" x14ac:dyDescent="0.25">
      <c r="A2103" s="22"/>
      <c r="F2103" s="23"/>
      <c r="G2103" s="23"/>
      <c r="H2103" s="14">
        <f>IF(F2103="","",F2103-N(G2103))</f>
      </c>
      <c r="I2103" s="24">
        <f>IF(A2103="","",IF(YEAR(A2103)&lt;&gt;Setup!$C$5,"",MONTH(A2103)))</f>
      </c>
    </row>
    <row r="2104" spans="1:9" x14ac:dyDescent="0.25">
      <c r="A2104" s="22"/>
      <c r="F2104" s="23"/>
      <c r="G2104" s="23"/>
      <c r="H2104" s="14">
        <f>IF(F2104="","",F2104-N(G2104))</f>
      </c>
      <c r="I2104" s="24">
        <f>IF(A2104="","",IF(YEAR(A2104)&lt;&gt;Setup!$C$5,"",MONTH(A2104)))</f>
      </c>
    </row>
    <row r="2105" spans="1:9" x14ac:dyDescent="0.25">
      <c r="A2105" s="22"/>
      <c r="F2105" s="23"/>
      <c r="G2105" s="23"/>
      <c r="H2105" s="14">
        <f>IF(F2105="","",F2105-N(G2105))</f>
      </c>
      <c r="I2105" s="24">
        <f>IF(A2105="","",IF(YEAR(A2105)&lt;&gt;Setup!$C$5,"",MONTH(A2105)))</f>
      </c>
    </row>
    <row r="2106" spans="1:9" x14ac:dyDescent="0.25">
      <c r="A2106" s="22"/>
      <c r="F2106" s="23"/>
      <c r="G2106" s="23"/>
      <c r="H2106" s="14">
        <f>IF(F2106="","",F2106-N(G2106))</f>
      </c>
      <c r="I2106" s="24">
        <f>IF(A2106="","",IF(YEAR(A2106)&lt;&gt;Setup!$C$5,"",MONTH(A2106)))</f>
      </c>
    </row>
    <row r="2107" spans="1:9" x14ac:dyDescent="0.25">
      <c r="A2107" s="22"/>
      <c r="F2107" s="23"/>
      <c r="G2107" s="23"/>
      <c r="H2107" s="14">
        <f>IF(F2107="","",F2107-N(G2107))</f>
      </c>
      <c r="I2107" s="24">
        <f>IF(A2107="","",IF(YEAR(A2107)&lt;&gt;Setup!$C$5,"",MONTH(A2107)))</f>
      </c>
    </row>
    <row r="2108" spans="1:9" x14ac:dyDescent="0.25">
      <c r="A2108" s="22"/>
      <c r="F2108" s="23"/>
      <c r="G2108" s="23"/>
      <c r="H2108" s="14">
        <f>IF(F2108="","",F2108-N(G2108))</f>
      </c>
      <c r="I2108" s="24">
        <f>IF(A2108="","",IF(YEAR(A2108)&lt;&gt;Setup!$C$5,"",MONTH(A2108)))</f>
      </c>
    </row>
    <row r="2109" spans="1:9" x14ac:dyDescent="0.25">
      <c r="A2109" s="22"/>
      <c r="F2109" s="23"/>
      <c r="G2109" s="23"/>
      <c r="H2109" s="14">
        <f>IF(F2109="","",F2109-N(G2109))</f>
      </c>
      <c r="I2109" s="24">
        <f>IF(A2109="","",IF(YEAR(A2109)&lt;&gt;Setup!$C$5,"",MONTH(A2109)))</f>
      </c>
    </row>
    <row r="2110" spans="1:9" x14ac:dyDescent="0.25">
      <c r="A2110" s="22"/>
      <c r="F2110" s="23"/>
      <c r="G2110" s="23"/>
      <c r="H2110" s="14">
        <f>IF(F2110="","",F2110-N(G2110))</f>
      </c>
      <c r="I2110" s="24">
        <f>IF(A2110="","",IF(YEAR(A2110)&lt;&gt;Setup!$C$5,"",MONTH(A2110)))</f>
      </c>
    </row>
    <row r="2111" spans="1:9" x14ac:dyDescent="0.25">
      <c r="A2111" s="22"/>
      <c r="F2111" s="23"/>
      <c r="G2111" s="23"/>
      <c r="H2111" s="14">
        <f>IF(F2111="","",F2111-N(G2111))</f>
      </c>
      <c r="I2111" s="24">
        <f>IF(A2111="","",IF(YEAR(A2111)&lt;&gt;Setup!$C$5,"",MONTH(A2111)))</f>
      </c>
    </row>
    <row r="2112" spans="1:9" x14ac:dyDescent="0.25">
      <c r="A2112" s="22"/>
      <c r="F2112" s="23"/>
      <c r="G2112" s="23"/>
      <c r="H2112" s="14">
        <f>IF(F2112="","",F2112-N(G2112))</f>
      </c>
      <c r="I2112" s="24">
        <f>IF(A2112="","",IF(YEAR(A2112)&lt;&gt;Setup!$C$5,"",MONTH(A2112)))</f>
      </c>
    </row>
    <row r="2113" spans="1:9" x14ac:dyDescent="0.25">
      <c r="A2113" s="22"/>
      <c r="F2113" s="23"/>
      <c r="G2113" s="23"/>
      <c r="H2113" s="14">
        <f>IF(F2113="","",F2113-N(G2113))</f>
      </c>
      <c r="I2113" s="24">
        <f>IF(A2113="","",IF(YEAR(A2113)&lt;&gt;Setup!$C$5,"",MONTH(A2113)))</f>
      </c>
    </row>
    <row r="2114" spans="1:9" x14ac:dyDescent="0.25">
      <c r="A2114" s="22"/>
      <c r="F2114" s="23"/>
      <c r="G2114" s="23"/>
      <c r="H2114" s="14">
        <f>IF(F2114="","",F2114-N(G2114))</f>
      </c>
      <c r="I2114" s="24">
        <f>IF(A2114="","",IF(YEAR(A2114)&lt;&gt;Setup!$C$5,"",MONTH(A2114)))</f>
      </c>
    </row>
    <row r="2115" spans="1:9" x14ac:dyDescent="0.25">
      <c r="A2115" s="22"/>
      <c r="F2115" s="23"/>
      <c r="G2115" s="23"/>
      <c r="H2115" s="14">
        <f>IF(F2115="","",F2115-N(G2115))</f>
      </c>
      <c r="I2115" s="24">
        <f>IF(A2115="","",IF(YEAR(A2115)&lt;&gt;Setup!$C$5,"",MONTH(A2115)))</f>
      </c>
    </row>
    <row r="2116" spans="1:9" x14ac:dyDescent="0.25">
      <c r="A2116" s="22"/>
      <c r="F2116" s="23"/>
      <c r="G2116" s="23"/>
      <c r="H2116" s="14">
        <f>IF(F2116="","",F2116-N(G2116))</f>
      </c>
      <c r="I2116" s="24">
        <f>IF(A2116="","",IF(YEAR(A2116)&lt;&gt;Setup!$C$5,"",MONTH(A2116)))</f>
      </c>
    </row>
    <row r="2117" spans="1:9" x14ac:dyDescent="0.25">
      <c r="A2117" s="22"/>
      <c r="F2117" s="23"/>
      <c r="G2117" s="23"/>
      <c r="H2117" s="14">
        <f>IF(F2117="","",F2117-N(G2117))</f>
      </c>
      <c r="I2117" s="24">
        <f>IF(A2117="","",IF(YEAR(A2117)&lt;&gt;Setup!$C$5,"",MONTH(A2117)))</f>
      </c>
    </row>
    <row r="2118" spans="1:9" x14ac:dyDescent="0.25">
      <c r="A2118" s="22"/>
      <c r="F2118" s="23"/>
      <c r="G2118" s="23"/>
      <c r="H2118" s="14">
        <f>IF(F2118="","",F2118-N(G2118))</f>
      </c>
      <c r="I2118" s="24">
        <f>IF(A2118="","",IF(YEAR(A2118)&lt;&gt;Setup!$C$5,"",MONTH(A2118)))</f>
      </c>
    </row>
    <row r="2119" spans="1:9" x14ac:dyDescent="0.25">
      <c r="A2119" s="22"/>
      <c r="F2119" s="23"/>
      <c r="G2119" s="23"/>
      <c r="H2119" s="14">
        <f>IF(F2119="","",F2119-N(G2119))</f>
      </c>
      <c r="I2119" s="24">
        <f>IF(A2119="","",IF(YEAR(A2119)&lt;&gt;Setup!$C$5,"",MONTH(A2119)))</f>
      </c>
    </row>
    <row r="2120" spans="1:9" x14ac:dyDescent="0.25">
      <c r="A2120" s="22"/>
      <c r="F2120" s="23"/>
      <c r="G2120" s="23"/>
      <c r="H2120" s="14">
        <f>IF(F2120="","",F2120-N(G2120))</f>
      </c>
      <c r="I2120" s="24">
        <f>IF(A2120="","",IF(YEAR(A2120)&lt;&gt;Setup!$C$5,"",MONTH(A2120)))</f>
      </c>
    </row>
    <row r="2121" spans="1:9" x14ac:dyDescent="0.25">
      <c r="A2121" s="22"/>
      <c r="F2121" s="23"/>
      <c r="G2121" s="23"/>
      <c r="H2121" s="14">
        <f>IF(F2121="","",F2121-N(G2121))</f>
      </c>
      <c r="I2121" s="24">
        <f>IF(A2121="","",IF(YEAR(A2121)&lt;&gt;Setup!$C$5,"",MONTH(A2121)))</f>
      </c>
    </row>
    <row r="2122" spans="1:9" x14ac:dyDescent="0.25">
      <c r="A2122" s="22"/>
      <c r="F2122" s="23"/>
      <c r="G2122" s="23"/>
      <c r="H2122" s="14">
        <f>IF(F2122="","",F2122-N(G2122))</f>
      </c>
      <c r="I2122" s="24">
        <f>IF(A2122="","",IF(YEAR(A2122)&lt;&gt;Setup!$C$5,"",MONTH(A2122)))</f>
      </c>
    </row>
    <row r="2123" spans="1:9" x14ac:dyDescent="0.25">
      <c r="A2123" s="22"/>
      <c r="F2123" s="23"/>
      <c r="G2123" s="23"/>
      <c r="H2123" s="14">
        <f>IF(F2123="","",F2123-N(G2123))</f>
      </c>
      <c r="I2123" s="24">
        <f>IF(A2123="","",IF(YEAR(A2123)&lt;&gt;Setup!$C$5,"",MONTH(A2123)))</f>
      </c>
    </row>
    <row r="2124" spans="1:9" x14ac:dyDescent="0.25">
      <c r="A2124" s="22"/>
      <c r="F2124" s="23"/>
      <c r="G2124" s="23"/>
      <c r="H2124" s="14">
        <f>IF(F2124="","",F2124-N(G2124))</f>
      </c>
      <c r="I2124" s="24">
        <f>IF(A2124="","",IF(YEAR(A2124)&lt;&gt;Setup!$C$5,"",MONTH(A2124)))</f>
      </c>
    </row>
    <row r="2125" spans="1:9" x14ac:dyDescent="0.25">
      <c r="A2125" s="22"/>
      <c r="F2125" s="23"/>
      <c r="G2125" s="23"/>
      <c r="H2125" s="14">
        <f>IF(F2125="","",F2125-N(G2125))</f>
      </c>
      <c r="I2125" s="24">
        <f>IF(A2125="","",IF(YEAR(A2125)&lt;&gt;Setup!$C$5,"",MONTH(A2125)))</f>
      </c>
    </row>
    <row r="2126" spans="1:9" x14ac:dyDescent="0.25">
      <c r="A2126" s="22"/>
      <c r="F2126" s="23"/>
      <c r="G2126" s="23"/>
      <c r="H2126" s="14">
        <f>IF(F2126="","",F2126-N(G2126))</f>
      </c>
      <c r="I2126" s="24">
        <f>IF(A2126="","",IF(YEAR(A2126)&lt;&gt;Setup!$C$5,"",MONTH(A2126)))</f>
      </c>
    </row>
    <row r="2127" spans="1:9" x14ac:dyDescent="0.25">
      <c r="A2127" s="22"/>
      <c r="F2127" s="23"/>
      <c r="G2127" s="23"/>
      <c r="H2127" s="14">
        <f>IF(F2127="","",F2127-N(G2127))</f>
      </c>
      <c r="I2127" s="24">
        <f>IF(A2127="","",IF(YEAR(A2127)&lt;&gt;Setup!$C$5,"",MONTH(A2127)))</f>
      </c>
    </row>
    <row r="2128" spans="1:9" x14ac:dyDescent="0.25">
      <c r="A2128" s="22"/>
      <c r="F2128" s="23"/>
      <c r="G2128" s="23"/>
      <c r="H2128" s="14">
        <f>IF(F2128="","",F2128-N(G2128))</f>
      </c>
      <c r="I2128" s="24">
        <f>IF(A2128="","",IF(YEAR(A2128)&lt;&gt;Setup!$C$5,"",MONTH(A2128)))</f>
      </c>
    </row>
    <row r="2129" spans="1:9" x14ac:dyDescent="0.25">
      <c r="A2129" s="22"/>
      <c r="F2129" s="23"/>
      <c r="G2129" s="23"/>
      <c r="H2129" s="14">
        <f>IF(F2129="","",F2129-N(G2129))</f>
      </c>
      <c r="I2129" s="24">
        <f>IF(A2129="","",IF(YEAR(A2129)&lt;&gt;Setup!$C$5,"",MONTH(A2129)))</f>
      </c>
    </row>
    <row r="2130" spans="1:9" x14ac:dyDescent="0.25">
      <c r="A2130" s="22"/>
      <c r="F2130" s="23"/>
      <c r="G2130" s="23"/>
      <c r="H2130" s="14">
        <f>IF(F2130="","",F2130-N(G2130))</f>
      </c>
      <c r="I2130" s="24">
        <f>IF(A2130="","",IF(YEAR(A2130)&lt;&gt;Setup!$C$5,"",MONTH(A2130)))</f>
      </c>
    </row>
    <row r="2131" spans="1:9" x14ac:dyDescent="0.25">
      <c r="A2131" s="22"/>
      <c r="F2131" s="23"/>
      <c r="G2131" s="23"/>
      <c r="H2131" s="14">
        <f>IF(F2131="","",F2131-N(G2131))</f>
      </c>
      <c r="I2131" s="24">
        <f>IF(A2131="","",IF(YEAR(A2131)&lt;&gt;Setup!$C$5,"",MONTH(A2131)))</f>
      </c>
    </row>
    <row r="2132" spans="1:9" x14ac:dyDescent="0.25">
      <c r="A2132" s="22"/>
      <c r="F2132" s="23"/>
      <c r="G2132" s="23"/>
      <c r="H2132" s="14">
        <f>IF(F2132="","",F2132-N(G2132))</f>
      </c>
      <c r="I2132" s="24">
        <f>IF(A2132="","",IF(YEAR(A2132)&lt;&gt;Setup!$C$5,"",MONTH(A2132)))</f>
      </c>
    </row>
    <row r="2133" spans="1:9" x14ac:dyDescent="0.25">
      <c r="A2133" s="22"/>
      <c r="F2133" s="23"/>
      <c r="G2133" s="23"/>
      <c r="H2133" s="14">
        <f>IF(F2133="","",F2133-N(G2133))</f>
      </c>
      <c r="I2133" s="24">
        <f>IF(A2133="","",IF(YEAR(A2133)&lt;&gt;Setup!$C$5,"",MONTH(A2133)))</f>
      </c>
    </row>
    <row r="2134" spans="1:9" x14ac:dyDescent="0.25">
      <c r="A2134" s="22"/>
      <c r="F2134" s="23"/>
      <c r="G2134" s="23"/>
      <c r="H2134" s="14">
        <f>IF(F2134="","",F2134-N(G2134))</f>
      </c>
      <c r="I2134" s="24">
        <f>IF(A2134="","",IF(YEAR(A2134)&lt;&gt;Setup!$C$5,"",MONTH(A2134)))</f>
      </c>
    </row>
    <row r="2135" spans="1:9" x14ac:dyDescent="0.25">
      <c r="A2135" s="22"/>
      <c r="F2135" s="23"/>
      <c r="G2135" s="23"/>
      <c r="H2135" s="14">
        <f>IF(F2135="","",F2135-N(G2135))</f>
      </c>
      <c r="I2135" s="24">
        <f>IF(A2135="","",IF(YEAR(A2135)&lt;&gt;Setup!$C$5,"",MONTH(A2135)))</f>
      </c>
    </row>
    <row r="2136" spans="1:9" x14ac:dyDescent="0.25">
      <c r="A2136" s="22"/>
      <c r="F2136" s="23"/>
      <c r="G2136" s="23"/>
      <c r="H2136" s="14">
        <f>IF(F2136="","",F2136-N(G2136))</f>
      </c>
      <c r="I2136" s="24">
        <f>IF(A2136="","",IF(YEAR(A2136)&lt;&gt;Setup!$C$5,"",MONTH(A2136)))</f>
      </c>
    </row>
    <row r="2137" spans="1:9" x14ac:dyDescent="0.25">
      <c r="A2137" s="22"/>
      <c r="F2137" s="23"/>
      <c r="G2137" s="23"/>
      <c r="H2137" s="14">
        <f>IF(F2137="","",F2137-N(G2137))</f>
      </c>
      <c r="I2137" s="24">
        <f>IF(A2137="","",IF(YEAR(A2137)&lt;&gt;Setup!$C$5,"",MONTH(A2137)))</f>
      </c>
    </row>
    <row r="2138" spans="1:9" x14ac:dyDescent="0.25">
      <c r="A2138" s="22"/>
      <c r="F2138" s="23"/>
      <c r="G2138" s="23"/>
      <c r="H2138" s="14">
        <f>IF(F2138="","",F2138-N(G2138))</f>
      </c>
      <c r="I2138" s="24">
        <f>IF(A2138="","",IF(YEAR(A2138)&lt;&gt;Setup!$C$5,"",MONTH(A2138)))</f>
      </c>
    </row>
    <row r="2139" spans="1:9" x14ac:dyDescent="0.25">
      <c r="A2139" s="22"/>
      <c r="F2139" s="23"/>
      <c r="G2139" s="23"/>
      <c r="H2139" s="14">
        <f>IF(F2139="","",F2139-N(G2139))</f>
      </c>
      <c r="I2139" s="24">
        <f>IF(A2139="","",IF(YEAR(A2139)&lt;&gt;Setup!$C$5,"",MONTH(A2139)))</f>
      </c>
    </row>
    <row r="2140" spans="1:9" x14ac:dyDescent="0.25">
      <c r="A2140" s="22"/>
      <c r="F2140" s="23"/>
      <c r="G2140" s="23"/>
      <c r="H2140" s="14">
        <f>IF(F2140="","",F2140-N(G2140))</f>
      </c>
      <c r="I2140" s="24">
        <f>IF(A2140="","",IF(YEAR(A2140)&lt;&gt;Setup!$C$5,"",MONTH(A2140)))</f>
      </c>
    </row>
    <row r="2141" spans="1:9" x14ac:dyDescent="0.25">
      <c r="A2141" s="22"/>
      <c r="F2141" s="23"/>
      <c r="G2141" s="23"/>
      <c r="H2141" s="14">
        <f>IF(F2141="","",F2141-N(G2141))</f>
      </c>
      <c r="I2141" s="24">
        <f>IF(A2141="","",IF(YEAR(A2141)&lt;&gt;Setup!$C$5,"",MONTH(A2141)))</f>
      </c>
    </row>
    <row r="2142" spans="1:9" x14ac:dyDescent="0.25">
      <c r="A2142" s="22"/>
      <c r="F2142" s="23"/>
      <c r="G2142" s="23"/>
      <c r="H2142" s="14">
        <f>IF(F2142="","",F2142-N(G2142))</f>
      </c>
      <c r="I2142" s="24">
        <f>IF(A2142="","",IF(YEAR(A2142)&lt;&gt;Setup!$C$5,"",MONTH(A2142)))</f>
      </c>
    </row>
    <row r="2143" spans="1:9" x14ac:dyDescent="0.25">
      <c r="A2143" s="22"/>
      <c r="F2143" s="23"/>
      <c r="G2143" s="23"/>
      <c r="H2143" s="14">
        <f>IF(F2143="","",F2143-N(G2143))</f>
      </c>
      <c r="I2143" s="24">
        <f>IF(A2143="","",IF(YEAR(A2143)&lt;&gt;Setup!$C$5,"",MONTH(A2143)))</f>
      </c>
    </row>
    <row r="2144" spans="1:9" x14ac:dyDescent="0.25">
      <c r="A2144" s="22"/>
      <c r="F2144" s="23"/>
      <c r="G2144" s="23"/>
      <c r="H2144" s="14">
        <f>IF(F2144="","",F2144-N(G2144))</f>
      </c>
      <c r="I2144" s="24">
        <f>IF(A2144="","",IF(YEAR(A2144)&lt;&gt;Setup!$C$5,"",MONTH(A2144)))</f>
      </c>
    </row>
    <row r="2145" spans="1:9" x14ac:dyDescent="0.25">
      <c r="A2145" s="22"/>
      <c r="F2145" s="23"/>
      <c r="G2145" s="23"/>
      <c r="H2145" s="14">
        <f>IF(F2145="","",F2145-N(G2145))</f>
      </c>
      <c r="I2145" s="24">
        <f>IF(A2145="","",IF(YEAR(A2145)&lt;&gt;Setup!$C$5,"",MONTH(A2145)))</f>
      </c>
    </row>
    <row r="2146" spans="1:9" x14ac:dyDescent="0.25">
      <c r="A2146" s="22"/>
      <c r="F2146" s="23"/>
      <c r="G2146" s="23"/>
      <c r="H2146" s="14">
        <f>IF(F2146="","",F2146-N(G2146))</f>
      </c>
      <c r="I2146" s="24">
        <f>IF(A2146="","",IF(YEAR(A2146)&lt;&gt;Setup!$C$5,"",MONTH(A2146)))</f>
      </c>
    </row>
    <row r="2147" spans="1:9" x14ac:dyDescent="0.25">
      <c r="A2147" s="22"/>
      <c r="F2147" s="23"/>
      <c r="G2147" s="23"/>
      <c r="H2147" s="14">
        <f>IF(F2147="","",F2147-N(G2147))</f>
      </c>
      <c r="I2147" s="24">
        <f>IF(A2147="","",IF(YEAR(A2147)&lt;&gt;Setup!$C$5,"",MONTH(A2147)))</f>
      </c>
    </row>
    <row r="2148" spans="1:9" x14ac:dyDescent="0.25">
      <c r="A2148" s="22"/>
      <c r="F2148" s="23"/>
      <c r="G2148" s="23"/>
      <c r="H2148" s="14">
        <f>IF(F2148="","",F2148-N(G2148))</f>
      </c>
      <c r="I2148" s="24">
        <f>IF(A2148="","",IF(YEAR(A2148)&lt;&gt;Setup!$C$5,"",MONTH(A2148)))</f>
      </c>
    </row>
    <row r="2149" spans="1:9" x14ac:dyDescent="0.25">
      <c r="A2149" s="22"/>
      <c r="F2149" s="23"/>
      <c r="G2149" s="23"/>
      <c r="H2149" s="14">
        <f>IF(F2149="","",F2149-N(G2149))</f>
      </c>
      <c r="I2149" s="24">
        <f>IF(A2149="","",IF(YEAR(A2149)&lt;&gt;Setup!$C$5,"",MONTH(A2149)))</f>
      </c>
    </row>
    <row r="2150" spans="1:9" x14ac:dyDescent="0.25">
      <c r="A2150" s="22"/>
      <c r="F2150" s="23"/>
      <c r="G2150" s="23"/>
      <c r="H2150" s="14">
        <f>IF(F2150="","",F2150-N(G2150))</f>
      </c>
      <c r="I2150" s="24">
        <f>IF(A2150="","",IF(YEAR(A2150)&lt;&gt;Setup!$C$5,"",MONTH(A2150)))</f>
      </c>
    </row>
    <row r="2151" spans="1:9" x14ac:dyDescent="0.25">
      <c r="A2151" s="22"/>
      <c r="F2151" s="23"/>
      <c r="G2151" s="23"/>
      <c r="H2151" s="14">
        <f>IF(F2151="","",F2151-N(G2151))</f>
      </c>
      <c r="I2151" s="24">
        <f>IF(A2151="","",IF(YEAR(A2151)&lt;&gt;Setup!$C$5,"",MONTH(A2151)))</f>
      </c>
    </row>
    <row r="2152" spans="1:9" x14ac:dyDescent="0.25">
      <c r="A2152" s="22"/>
      <c r="F2152" s="23"/>
      <c r="G2152" s="23"/>
      <c r="H2152" s="14">
        <f>IF(F2152="","",F2152-N(G2152))</f>
      </c>
      <c r="I2152" s="24">
        <f>IF(A2152="","",IF(YEAR(A2152)&lt;&gt;Setup!$C$5,"",MONTH(A2152)))</f>
      </c>
    </row>
    <row r="2153" spans="1:9" x14ac:dyDescent="0.25">
      <c r="A2153" s="22"/>
      <c r="F2153" s="23"/>
      <c r="G2153" s="23"/>
      <c r="H2153" s="14">
        <f>IF(F2153="","",F2153-N(G2153))</f>
      </c>
      <c r="I2153" s="24">
        <f>IF(A2153="","",IF(YEAR(A2153)&lt;&gt;Setup!$C$5,"",MONTH(A2153)))</f>
      </c>
    </row>
    <row r="2154" spans="1:9" x14ac:dyDescent="0.25">
      <c r="A2154" s="22"/>
      <c r="F2154" s="23"/>
      <c r="G2154" s="23"/>
      <c r="H2154" s="14">
        <f>IF(F2154="","",F2154-N(G2154))</f>
      </c>
      <c r="I2154" s="24">
        <f>IF(A2154="","",IF(YEAR(A2154)&lt;&gt;Setup!$C$5,"",MONTH(A2154)))</f>
      </c>
    </row>
    <row r="2155" spans="1:9" x14ac:dyDescent="0.25">
      <c r="A2155" s="22"/>
      <c r="F2155" s="23"/>
      <c r="G2155" s="23"/>
      <c r="H2155" s="14">
        <f>IF(F2155="","",F2155-N(G2155))</f>
      </c>
      <c r="I2155" s="24">
        <f>IF(A2155="","",IF(YEAR(A2155)&lt;&gt;Setup!$C$5,"",MONTH(A2155)))</f>
      </c>
    </row>
    <row r="2156" spans="1:9" x14ac:dyDescent="0.25">
      <c r="A2156" s="22"/>
      <c r="F2156" s="23"/>
      <c r="G2156" s="23"/>
      <c r="H2156" s="14">
        <f>IF(F2156="","",F2156-N(G2156))</f>
      </c>
      <c r="I2156" s="24">
        <f>IF(A2156="","",IF(YEAR(A2156)&lt;&gt;Setup!$C$5,"",MONTH(A2156)))</f>
      </c>
    </row>
    <row r="2157" spans="1:9" x14ac:dyDescent="0.25">
      <c r="A2157" s="22"/>
      <c r="F2157" s="23"/>
      <c r="G2157" s="23"/>
      <c r="H2157" s="14">
        <f>IF(F2157="","",F2157-N(G2157))</f>
      </c>
      <c r="I2157" s="24">
        <f>IF(A2157="","",IF(YEAR(A2157)&lt;&gt;Setup!$C$5,"",MONTH(A2157)))</f>
      </c>
    </row>
    <row r="2158" spans="1:9" x14ac:dyDescent="0.25">
      <c r="A2158" s="22"/>
      <c r="F2158" s="23"/>
      <c r="G2158" s="23"/>
      <c r="H2158" s="14">
        <f>IF(F2158="","",F2158-N(G2158))</f>
      </c>
      <c r="I2158" s="24">
        <f>IF(A2158="","",IF(YEAR(A2158)&lt;&gt;Setup!$C$5,"",MONTH(A2158)))</f>
      </c>
    </row>
    <row r="2159" spans="1:9" x14ac:dyDescent="0.25">
      <c r="A2159" s="22"/>
      <c r="F2159" s="23"/>
      <c r="G2159" s="23"/>
      <c r="H2159" s="14">
        <f>IF(F2159="","",F2159-N(G2159))</f>
      </c>
      <c r="I2159" s="24">
        <f>IF(A2159="","",IF(YEAR(A2159)&lt;&gt;Setup!$C$5,"",MONTH(A2159)))</f>
      </c>
    </row>
    <row r="2160" spans="1:9" x14ac:dyDescent="0.25">
      <c r="A2160" s="22"/>
      <c r="F2160" s="23"/>
      <c r="G2160" s="23"/>
      <c r="H2160" s="14">
        <f>IF(F2160="","",F2160-N(G2160))</f>
      </c>
      <c r="I2160" s="24">
        <f>IF(A2160="","",IF(YEAR(A2160)&lt;&gt;Setup!$C$5,"",MONTH(A2160)))</f>
      </c>
    </row>
    <row r="2161" spans="1:9" x14ac:dyDescent="0.25">
      <c r="A2161" s="22"/>
      <c r="F2161" s="23"/>
      <c r="G2161" s="23"/>
      <c r="H2161" s="14">
        <f>IF(F2161="","",F2161-N(G2161))</f>
      </c>
      <c r="I2161" s="24">
        <f>IF(A2161="","",IF(YEAR(A2161)&lt;&gt;Setup!$C$5,"",MONTH(A2161)))</f>
      </c>
    </row>
    <row r="2162" spans="1:9" x14ac:dyDescent="0.25">
      <c r="A2162" s="22"/>
      <c r="F2162" s="23"/>
      <c r="G2162" s="23"/>
      <c r="H2162" s="14">
        <f>IF(F2162="","",F2162-N(G2162))</f>
      </c>
      <c r="I2162" s="24">
        <f>IF(A2162="","",IF(YEAR(A2162)&lt;&gt;Setup!$C$5,"",MONTH(A2162)))</f>
      </c>
    </row>
    <row r="2163" spans="1:9" x14ac:dyDescent="0.25">
      <c r="A2163" s="22"/>
      <c r="F2163" s="23"/>
      <c r="G2163" s="23"/>
      <c r="H2163" s="14">
        <f>IF(F2163="","",F2163-N(G2163))</f>
      </c>
      <c r="I2163" s="24">
        <f>IF(A2163="","",IF(YEAR(A2163)&lt;&gt;Setup!$C$5,"",MONTH(A2163)))</f>
      </c>
    </row>
    <row r="2164" spans="1:9" x14ac:dyDescent="0.25">
      <c r="A2164" s="22"/>
      <c r="F2164" s="23"/>
      <c r="G2164" s="23"/>
      <c r="H2164" s="14">
        <f>IF(F2164="","",F2164-N(G2164))</f>
      </c>
      <c r="I2164" s="24">
        <f>IF(A2164="","",IF(YEAR(A2164)&lt;&gt;Setup!$C$5,"",MONTH(A2164)))</f>
      </c>
    </row>
    <row r="2165" spans="1:9" x14ac:dyDescent="0.25">
      <c r="A2165" s="22"/>
      <c r="F2165" s="23"/>
      <c r="G2165" s="23"/>
      <c r="H2165" s="14">
        <f>IF(F2165="","",F2165-N(G2165))</f>
      </c>
      <c r="I2165" s="24">
        <f>IF(A2165="","",IF(YEAR(A2165)&lt;&gt;Setup!$C$5,"",MONTH(A2165)))</f>
      </c>
    </row>
    <row r="2166" spans="1:9" x14ac:dyDescent="0.25">
      <c r="A2166" s="22"/>
      <c r="F2166" s="23"/>
      <c r="G2166" s="23"/>
      <c r="H2166" s="14">
        <f>IF(F2166="","",F2166-N(G2166))</f>
      </c>
      <c r="I2166" s="24">
        <f>IF(A2166="","",IF(YEAR(A2166)&lt;&gt;Setup!$C$5,"",MONTH(A2166)))</f>
      </c>
    </row>
    <row r="2167" spans="1:9" x14ac:dyDescent="0.25">
      <c r="A2167" s="22"/>
      <c r="F2167" s="23"/>
      <c r="G2167" s="23"/>
      <c r="H2167" s="14">
        <f>IF(F2167="","",F2167-N(G2167))</f>
      </c>
      <c r="I2167" s="24">
        <f>IF(A2167="","",IF(YEAR(A2167)&lt;&gt;Setup!$C$5,"",MONTH(A2167)))</f>
      </c>
    </row>
    <row r="2168" spans="1:9" x14ac:dyDescent="0.25">
      <c r="A2168" s="22"/>
      <c r="F2168" s="23"/>
      <c r="G2168" s="23"/>
      <c r="H2168" s="14">
        <f>IF(F2168="","",F2168-N(G2168))</f>
      </c>
      <c r="I2168" s="24">
        <f>IF(A2168="","",IF(YEAR(A2168)&lt;&gt;Setup!$C$5,"",MONTH(A2168)))</f>
      </c>
    </row>
    <row r="2169" spans="1:9" x14ac:dyDescent="0.25">
      <c r="A2169" s="22"/>
      <c r="F2169" s="23"/>
      <c r="G2169" s="23"/>
      <c r="H2169" s="14">
        <f>IF(F2169="","",F2169-N(G2169))</f>
      </c>
      <c r="I2169" s="24">
        <f>IF(A2169="","",IF(YEAR(A2169)&lt;&gt;Setup!$C$5,"",MONTH(A2169)))</f>
      </c>
    </row>
    <row r="2170" spans="1:9" x14ac:dyDescent="0.25">
      <c r="A2170" s="22"/>
      <c r="F2170" s="23"/>
      <c r="G2170" s="23"/>
      <c r="H2170" s="14">
        <f>IF(F2170="","",F2170-N(G2170))</f>
      </c>
      <c r="I2170" s="24">
        <f>IF(A2170="","",IF(YEAR(A2170)&lt;&gt;Setup!$C$5,"",MONTH(A2170)))</f>
      </c>
    </row>
    <row r="2171" spans="1:9" x14ac:dyDescent="0.25">
      <c r="A2171" s="22"/>
      <c r="F2171" s="23"/>
      <c r="G2171" s="23"/>
      <c r="H2171" s="14">
        <f>IF(F2171="","",F2171-N(G2171))</f>
      </c>
      <c r="I2171" s="24">
        <f>IF(A2171="","",IF(YEAR(A2171)&lt;&gt;Setup!$C$5,"",MONTH(A2171)))</f>
      </c>
    </row>
    <row r="2172" spans="1:9" x14ac:dyDescent="0.25">
      <c r="A2172" s="22"/>
      <c r="F2172" s="23"/>
      <c r="G2172" s="23"/>
      <c r="H2172" s="14">
        <f>IF(F2172="","",F2172-N(G2172))</f>
      </c>
      <c r="I2172" s="24">
        <f>IF(A2172="","",IF(YEAR(A2172)&lt;&gt;Setup!$C$5,"",MONTH(A2172)))</f>
      </c>
    </row>
    <row r="2173" spans="1:9" x14ac:dyDescent="0.25">
      <c r="A2173" s="22"/>
      <c r="F2173" s="23"/>
      <c r="G2173" s="23"/>
      <c r="H2173" s="14">
        <f>IF(F2173="","",F2173-N(G2173))</f>
      </c>
      <c r="I2173" s="24">
        <f>IF(A2173="","",IF(YEAR(A2173)&lt;&gt;Setup!$C$5,"",MONTH(A2173)))</f>
      </c>
    </row>
    <row r="2174" spans="1:9" x14ac:dyDescent="0.25">
      <c r="A2174" s="22"/>
      <c r="F2174" s="23"/>
      <c r="G2174" s="23"/>
      <c r="H2174" s="14">
        <f>IF(F2174="","",F2174-N(G2174))</f>
      </c>
      <c r="I2174" s="24">
        <f>IF(A2174="","",IF(YEAR(A2174)&lt;&gt;Setup!$C$5,"",MONTH(A2174)))</f>
      </c>
    </row>
    <row r="2175" spans="1:9" x14ac:dyDescent="0.25">
      <c r="A2175" s="22"/>
      <c r="F2175" s="23"/>
      <c r="G2175" s="23"/>
      <c r="H2175" s="14">
        <f>IF(F2175="","",F2175-N(G2175))</f>
      </c>
      <c r="I2175" s="24">
        <f>IF(A2175="","",IF(YEAR(A2175)&lt;&gt;Setup!$C$5,"",MONTH(A2175)))</f>
      </c>
    </row>
    <row r="2176" spans="1:9" x14ac:dyDescent="0.25">
      <c r="A2176" s="22"/>
      <c r="F2176" s="23"/>
      <c r="G2176" s="23"/>
      <c r="H2176" s="14">
        <f>IF(F2176="","",F2176-N(G2176))</f>
      </c>
      <c r="I2176" s="24">
        <f>IF(A2176="","",IF(YEAR(A2176)&lt;&gt;Setup!$C$5,"",MONTH(A2176)))</f>
      </c>
    </row>
    <row r="2177" spans="1:9" x14ac:dyDescent="0.25">
      <c r="A2177" s="22"/>
      <c r="F2177" s="23"/>
      <c r="G2177" s="23"/>
      <c r="H2177" s="14">
        <f>IF(F2177="","",F2177-N(G2177))</f>
      </c>
      <c r="I2177" s="24">
        <f>IF(A2177="","",IF(YEAR(A2177)&lt;&gt;Setup!$C$5,"",MONTH(A2177)))</f>
      </c>
    </row>
    <row r="2178" spans="1:9" x14ac:dyDescent="0.25">
      <c r="A2178" s="22"/>
      <c r="F2178" s="23"/>
      <c r="G2178" s="23"/>
      <c r="H2178" s="14">
        <f>IF(F2178="","",F2178-N(G2178))</f>
      </c>
      <c r="I2178" s="24">
        <f>IF(A2178="","",IF(YEAR(A2178)&lt;&gt;Setup!$C$5,"",MONTH(A2178)))</f>
      </c>
    </row>
    <row r="2179" spans="1:9" x14ac:dyDescent="0.25">
      <c r="A2179" s="22"/>
      <c r="F2179" s="23"/>
      <c r="G2179" s="23"/>
      <c r="H2179" s="14">
        <f>IF(F2179="","",F2179-N(G2179))</f>
      </c>
      <c r="I2179" s="24">
        <f>IF(A2179="","",IF(YEAR(A2179)&lt;&gt;Setup!$C$5,"",MONTH(A2179)))</f>
      </c>
    </row>
    <row r="2180" spans="1:9" x14ac:dyDescent="0.25">
      <c r="A2180" s="22"/>
      <c r="F2180" s="23"/>
      <c r="G2180" s="23"/>
      <c r="H2180" s="14">
        <f>IF(F2180="","",F2180-N(G2180))</f>
      </c>
      <c r="I2180" s="24">
        <f>IF(A2180="","",IF(YEAR(A2180)&lt;&gt;Setup!$C$5,"",MONTH(A2180)))</f>
      </c>
    </row>
    <row r="2181" spans="1:9" x14ac:dyDescent="0.25">
      <c r="A2181" s="22"/>
      <c r="F2181" s="23"/>
      <c r="G2181" s="23"/>
      <c r="H2181" s="14">
        <f>IF(F2181="","",F2181-N(G2181))</f>
      </c>
      <c r="I2181" s="24">
        <f>IF(A2181="","",IF(YEAR(A2181)&lt;&gt;Setup!$C$5,"",MONTH(A2181)))</f>
      </c>
    </row>
    <row r="2182" spans="1:9" x14ac:dyDescent="0.25">
      <c r="A2182" s="22"/>
      <c r="F2182" s="23"/>
      <c r="G2182" s="23"/>
      <c r="H2182" s="14">
        <f>IF(F2182="","",F2182-N(G2182))</f>
      </c>
      <c r="I2182" s="24">
        <f>IF(A2182="","",IF(YEAR(A2182)&lt;&gt;Setup!$C$5,"",MONTH(A2182)))</f>
      </c>
    </row>
    <row r="2183" spans="1:9" x14ac:dyDescent="0.25">
      <c r="A2183" s="22"/>
      <c r="F2183" s="23"/>
      <c r="G2183" s="23"/>
      <c r="H2183" s="14">
        <f>IF(F2183="","",F2183-N(G2183))</f>
      </c>
      <c r="I2183" s="24">
        <f>IF(A2183="","",IF(YEAR(A2183)&lt;&gt;Setup!$C$5,"",MONTH(A2183)))</f>
      </c>
    </row>
    <row r="2184" spans="1:9" x14ac:dyDescent="0.25">
      <c r="A2184" s="22"/>
      <c r="F2184" s="23"/>
      <c r="G2184" s="23"/>
      <c r="H2184" s="14">
        <f>IF(F2184="","",F2184-N(G2184))</f>
      </c>
      <c r="I2184" s="24">
        <f>IF(A2184="","",IF(YEAR(A2184)&lt;&gt;Setup!$C$5,"",MONTH(A2184)))</f>
      </c>
    </row>
    <row r="2185" spans="1:9" x14ac:dyDescent="0.25">
      <c r="A2185" s="22"/>
      <c r="F2185" s="23"/>
      <c r="G2185" s="23"/>
      <c r="H2185" s="14">
        <f>IF(F2185="","",F2185-N(G2185))</f>
      </c>
      <c r="I2185" s="24">
        <f>IF(A2185="","",IF(YEAR(A2185)&lt;&gt;Setup!$C$5,"",MONTH(A2185)))</f>
      </c>
    </row>
    <row r="2186" spans="1:9" x14ac:dyDescent="0.25">
      <c r="A2186" s="22"/>
      <c r="F2186" s="23"/>
      <c r="G2186" s="23"/>
      <c r="H2186" s="14">
        <f>IF(F2186="","",F2186-N(G2186))</f>
      </c>
      <c r="I2186" s="24">
        <f>IF(A2186="","",IF(YEAR(A2186)&lt;&gt;Setup!$C$5,"",MONTH(A2186)))</f>
      </c>
    </row>
    <row r="2187" spans="1:9" x14ac:dyDescent="0.25">
      <c r="A2187" s="22"/>
      <c r="F2187" s="23"/>
      <c r="G2187" s="23"/>
      <c r="H2187" s="14">
        <f>IF(F2187="","",F2187-N(G2187))</f>
      </c>
      <c r="I2187" s="24">
        <f>IF(A2187="","",IF(YEAR(A2187)&lt;&gt;Setup!$C$5,"",MONTH(A2187)))</f>
      </c>
    </row>
    <row r="2188" spans="1:9" x14ac:dyDescent="0.25">
      <c r="A2188" s="22"/>
      <c r="F2188" s="23"/>
      <c r="G2188" s="23"/>
      <c r="H2188" s="14">
        <f>IF(F2188="","",F2188-N(G2188))</f>
      </c>
      <c r="I2188" s="24">
        <f>IF(A2188="","",IF(YEAR(A2188)&lt;&gt;Setup!$C$5,"",MONTH(A2188)))</f>
      </c>
    </row>
    <row r="2189" spans="1:9" x14ac:dyDescent="0.25">
      <c r="A2189" s="22"/>
      <c r="F2189" s="23"/>
      <c r="G2189" s="23"/>
      <c r="H2189" s="14">
        <f>IF(F2189="","",F2189-N(G2189))</f>
      </c>
      <c r="I2189" s="24">
        <f>IF(A2189="","",IF(YEAR(A2189)&lt;&gt;Setup!$C$5,"",MONTH(A2189)))</f>
      </c>
    </row>
    <row r="2190" spans="1:9" x14ac:dyDescent="0.25">
      <c r="A2190" s="22"/>
      <c r="F2190" s="23"/>
      <c r="G2190" s="23"/>
      <c r="H2190" s="14">
        <f>IF(F2190="","",F2190-N(G2190))</f>
      </c>
      <c r="I2190" s="24">
        <f>IF(A2190="","",IF(YEAR(A2190)&lt;&gt;Setup!$C$5,"",MONTH(A2190)))</f>
      </c>
    </row>
    <row r="2191" spans="1:9" x14ac:dyDescent="0.25">
      <c r="A2191" s="22"/>
      <c r="F2191" s="23"/>
      <c r="G2191" s="23"/>
      <c r="H2191" s="14">
        <f>IF(F2191="","",F2191-N(G2191))</f>
      </c>
      <c r="I2191" s="24">
        <f>IF(A2191="","",IF(YEAR(A2191)&lt;&gt;Setup!$C$5,"",MONTH(A2191)))</f>
      </c>
    </row>
    <row r="2192" spans="1:9" x14ac:dyDescent="0.25">
      <c r="A2192" s="22"/>
      <c r="F2192" s="23"/>
      <c r="G2192" s="23"/>
      <c r="H2192" s="14">
        <f>IF(F2192="","",F2192-N(G2192))</f>
      </c>
      <c r="I2192" s="24">
        <f>IF(A2192="","",IF(YEAR(A2192)&lt;&gt;Setup!$C$5,"",MONTH(A2192)))</f>
      </c>
    </row>
    <row r="2193" spans="1:9" x14ac:dyDescent="0.25">
      <c r="A2193" s="22"/>
      <c r="F2193" s="23"/>
      <c r="G2193" s="23"/>
      <c r="H2193" s="14">
        <f>IF(F2193="","",F2193-N(G2193))</f>
      </c>
      <c r="I2193" s="24">
        <f>IF(A2193="","",IF(YEAR(A2193)&lt;&gt;Setup!$C$5,"",MONTH(A2193)))</f>
      </c>
    </row>
    <row r="2194" spans="1:9" x14ac:dyDescent="0.25">
      <c r="A2194" s="22"/>
      <c r="F2194" s="23"/>
      <c r="G2194" s="23"/>
      <c r="H2194" s="14">
        <f>IF(F2194="","",F2194-N(G2194))</f>
      </c>
      <c r="I2194" s="24">
        <f>IF(A2194="","",IF(YEAR(A2194)&lt;&gt;Setup!$C$5,"",MONTH(A2194)))</f>
      </c>
    </row>
    <row r="2195" spans="1:9" x14ac:dyDescent="0.25">
      <c r="A2195" s="22"/>
      <c r="F2195" s="23"/>
      <c r="G2195" s="23"/>
      <c r="H2195" s="14">
        <f>IF(F2195="","",F2195-N(G2195))</f>
      </c>
      <c r="I2195" s="24">
        <f>IF(A2195="","",IF(YEAR(A2195)&lt;&gt;Setup!$C$5,"",MONTH(A2195)))</f>
      </c>
    </row>
    <row r="2196" spans="1:9" x14ac:dyDescent="0.25">
      <c r="A2196" s="22"/>
      <c r="F2196" s="23"/>
      <c r="G2196" s="23"/>
      <c r="H2196" s="14">
        <f>IF(F2196="","",F2196-N(G2196))</f>
      </c>
      <c r="I2196" s="24">
        <f>IF(A2196="","",IF(YEAR(A2196)&lt;&gt;Setup!$C$5,"",MONTH(A2196)))</f>
      </c>
    </row>
    <row r="2197" spans="1:9" x14ac:dyDescent="0.25">
      <c r="A2197" s="22"/>
      <c r="F2197" s="23"/>
      <c r="G2197" s="23"/>
      <c r="H2197" s="14">
        <f>IF(F2197="","",F2197-N(G2197))</f>
      </c>
      <c r="I2197" s="24">
        <f>IF(A2197="","",IF(YEAR(A2197)&lt;&gt;Setup!$C$5,"",MONTH(A2197)))</f>
      </c>
    </row>
    <row r="2198" spans="1:9" x14ac:dyDescent="0.25">
      <c r="A2198" s="22"/>
      <c r="F2198" s="23"/>
      <c r="G2198" s="23"/>
      <c r="H2198" s="14">
        <f>IF(F2198="","",F2198-N(G2198))</f>
      </c>
      <c r="I2198" s="24">
        <f>IF(A2198="","",IF(YEAR(A2198)&lt;&gt;Setup!$C$5,"",MONTH(A2198)))</f>
      </c>
    </row>
    <row r="2199" spans="1:9" x14ac:dyDescent="0.25">
      <c r="A2199" s="22"/>
      <c r="F2199" s="23"/>
      <c r="G2199" s="23"/>
      <c r="H2199" s="14">
        <f>IF(F2199="","",F2199-N(G2199))</f>
      </c>
      <c r="I2199" s="24">
        <f>IF(A2199="","",IF(YEAR(A2199)&lt;&gt;Setup!$C$5,"",MONTH(A2199)))</f>
      </c>
    </row>
    <row r="2200" spans="1:9" x14ac:dyDescent="0.25">
      <c r="A2200" s="22"/>
      <c r="F2200" s="23"/>
      <c r="G2200" s="23"/>
      <c r="H2200" s="14">
        <f>IF(F2200="","",F2200-N(G2200))</f>
      </c>
      <c r="I2200" s="24">
        <f>IF(A2200="","",IF(YEAR(A2200)&lt;&gt;Setup!$C$5,"",MONTH(A2200)))</f>
      </c>
    </row>
    <row r="2201" spans="1:9" x14ac:dyDescent="0.25">
      <c r="A2201" s="22"/>
      <c r="F2201" s="23"/>
      <c r="G2201" s="23"/>
      <c r="H2201" s="14">
        <f>IF(F2201="","",F2201-N(G2201))</f>
      </c>
      <c r="I2201" s="24">
        <f>IF(A2201="","",IF(YEAR(A2201)&lt;&gt;Setup!$C$5,"",MONTH(A2201)))</f>
      </c>
    </row>
    <row r="2202" spans="1:9" x14ac:dyDescent="0.25">
      <c r="A2202" s="22"/>
      <c r="F2202" s="23"/>
      <c r="G2202" s="23"/>
      <c r="H2202" s="14">
        <f>IF(F2202="","",F2202-N(G2202))</f>
      </c>
      <c r="I2202" s="24">
        <f>IF(A2202="","",IF(YEAR(A2202)&lt;&gt;Setup!$C$5,"",MONTH(A2202)))</f>
      </c>
    </row>
    <row r="2203" spans="1:9" x14ac:dyDescent="0.25">
      <c r="A2203" s="22"/>
      <c r="F2203" s="23"/>
      <c r="G2203" s="23"/>
      <c r="H2203" s="14">
        <f>IF(F2203="","",F2203-N(G2203))</f>
      </c>
      <c r="I2203" s="24">
        <f>IF(A2203="","",IF(YEAR(A2203)&lt;&gt;Setup!$C$5,"",MONTH(A2203)))</f>
      </c>
    </row>
    <row r="2204" spans="1:9" x14ac:dyDescent="0.25">
      <c r="A2204" s="22"/>
      <c r="F2204" s="23"/>
      <c r="G2204" s="23"/>
      <c r="H2204" s="14">
        <f>IF(F2204="","",F2204-N(G2204))</f>
      </c>
      <c r="I2204" s="24">
        <f>IF(A2204="","",IF(YEAR(A2204)&lt;&gt;Setup!$C$5,"",MONTH(A2204)))</f>
      </c>
    </row>
    <row r="2205" spans="1:9" x14ac:dyDescent="0.25">
      <c r="A2205" s="22"/>
      <c r="F2205" s="23"/>
      <c r="G2205" s="23"/>
      <c r="H2205" s="14">
        <f>IF(F2205="","",F2205-N(G2205))</f>
      </c>
      <c r="I2205" s="24">
        <f>IF(A2205="","",IF(YEAR(A2205)&lt;&gt;Setup!$C$5,"",MONTH(A2205)))</f>
      </c>
    </row>
    <row r="2206" spans="1:9" x14ac:dyDescent="0.25">
      <c r="A2206" s="22"/>
      <c r="F2206" s="23"/>
      <c r="G2206" s="23"/>
      <c r="H2206" s="14">
        <f>IF(F2206="","",F2206-N(G2206))</f>
      </c>
      <c r="I2206" s="24">
        <f>IF(A2206="","",IF(YEAR(A2206)&lt;&gt;Setup!$C$5,"",MONTH(A2206)))</f>
      </c>
    </row>
    <row r="2207" spans="1:9" x14ac:dyDescent="0.25">
      <c r="A2207" s="22"/>
      <c r="F2207" s="23"/>
      <c r="G2207" s="23"/>
      <c r="H2207" s="14">
        <f>IF(F2207="","",F2207-N(G2207))</f>
      </c>
      <c r="I2207" s="24">
        <f>IF(A2207="","",IF(YEAR(A2207)&lt;&gt;Setup!$C$5,"",MONTH(A2207)))</f>
      </c>
    </row>
    <row r="2208" spans="1:9" x14ac:dyDescent="0.25">
      <c r="A2208" s="22"/>
      <c r="F2208" s="23"/>
      <c r="G2208" s="23"/>
      <c r="H2208" s="14">
        <f>IF(F2208="","",F2208-N(G2208))</f>
      </c>
      <c r="I2208" s="24">
        <f>IF(A2208="","",IF(YEAR(A2208)&lt;&gt;Setup!$C$5,"",MONTH(A2208)))</f>
      </c>
    </row>
    <row r="2209" spans="1:9" x14ac:dyDescent="0.25">
      <c r="A2209" s="22"/>
      <c r="F2209" s="23"/>
      <c r="G2209" s="23"/>
      <c r="H2209" s="14">
        <f>IF(F2209="","",F2209-N(G2209))</f>
      </c>
      <c r="I2209" s="24">
        <f>IF(A2209="","",IF(YEAR(A2209)&lt;&gt;Setup!$C$5,"",MONTH(A2209)))</f>
      </c>
    </row>
    <row r="2210" spans="1:9" x14ac:dyDescent="0.25">
      <c r="A2210" s="22"/>
      <c r="F2210" s="23"/>
      <c r="G2210" s="23"/>
      <c r="H2210" s="14">
        <f>IF(F2210="","",F2210-N(G2210))</f>
      </c>
      <c r="I2210" s="24">
        <f>IF(A2210="","",IF(YEAR(A2210)&lt;&gt;Setup!$C$5,"",MONTH(A2210)))</f>
      </c>
    </row>
    <row r="2211" spans="1:9" x14ac:dyDescent="0.25">
      <c r="A2211" s="22"/>
      <c r="F2211" s="23"/>
      <c r="G2211" s="23"/>
      <c r="H2211" s="14">
        <f>IF(F2211="","",F2211-N(G2211))</f>
      </c>
      <c r="I2211" s="24">
        <f>IF(A2211="","",IF(YEAR(A2211)&lt;&gt;Setup!$C$5,"",MONTH(A2211)))</f>
      </c>
    </row>
    <row r="2212" spans="1:9" x14ac:dyDescent="0.25">
      <c r="A2212" s="22"/>
      <c r="F2212" s="23"/>
      <c r="G2212" s="23"/>
      <c r="H2212" s="14">
        <f>IF(F2212="","",F2212-N(G2212))</f>
      </c>
      <c r="I2212" s="24">
        <f>IF(A2212="","",IF(YEAR(A2212)&lt;&gt;Setup!$C$5,"",MONTH(A2212)))</f>
      </c>
    </row>
    <row r="2213" spans="1:9" x14ac:dyDescent="0.25">
      <c r="A2213" s="22"/>
      <c r="F2213" s="23"/>
      <c r="G2213" s="23"/>
      <c r="H2213" s="14">
        <f>IF(F2213="","",F2213-N(G2213))</f>
      </c>
      <c r="I2213" s="24">
        <f>IF(A2213="","",IF(YEAR(A2213)&lt;&gt;Setup!$C$5,"",MONTH(A2213)))</f>
      </c>
    </row>
    <row r="2214" spans="1:9" x14ac:dyDescent="0.25">
      <c r="A2214" s="22"/>
      <c r="F2214" s="23"/>
      <c r="G2214" s="23"/>
      <c r="H2214" s="14">
        <f>IF(F2214="","",F2214-N(G2214))</f>
      </c>
      <c r="I2214" s="24">
        <f>IF(A2214="","",IF(YEAR(A2214)&lt;&gt;Setup!$C$5,"",MONTH(A2214)))</f>
      </c>
    </row>
    <row r="2215" spans="1:9" x14ac:dyDescent="0.25">
      <c r="A2215" s="22"/>
      <c r="F2215" s="23"/>
      <c r="G2215" s="23"/>
      <c r="H2215" s="14">
        <f>IF(F2215="","",F2215-N(G2215))</f>
      </c>
      <c r="I2215" s="24">
        <f>IF(A2215="","",IF(YEAR(A2215)&lt;&gt;Setup!$C$5,"",MONTH(A2215)))</f>
      </c>
    </row>
    <row r="2216" spans="1:9" x14ac:dyDescent="0.25">
      <c r="A2216" s="22"/>
      <c r="F2216" s="23"/>
      <c r="G2216" s="23"/>
      <c r="H2216" s="14">
        <f>IF(F2216="","",F2216-N(G2216))</f>
      </c>
      <c r="I2216" s="24">
        <f>IF(A2216="","",IF(YEAR(A2216)&lt;&gt;Setup!$C$5,"",MONTH(A2216)))</f>
      </c>
    </row>
    <row r="2217" spans="1:9" x14ac:dyDescent="0.25">
      <c r="A2217" s="22"/>
      <c r="F2217" s="23"/>
      <c r="G2217" s="23"/>
      <c r="H2217" s="14">
        <f>IF(F2217="","",F2217-N(G2217))</f>
      </c>
      <c r="I2217" s="24">
        <f>IF(A2217="","",IF(YEAR(A2217)&lt;&gt;Setup!$C$5,"",MONTH(A2217)))</f>
      </c>
    </row>
    <row r="2218" spans="1:9" x14ac:dyDescent="0.25">
      <c r="A2218" s="22"/>
      <c r="F2218" s="23"/>
      <c r="G2218" s="23"/>
      <c r="H2218" s="14">
        <f>IF(F2218="","",F2218-N(G2218))</f>
      </c>
      <c r="I2218" s="24">
        <f>IF(A2218="","",IF(YEAR(A2218)&lt;&gt;Setup!$C$5,"",MONTH(A2218)))</f>
      </c>
    </row>
    <row r="2219" spans="1:9" x14ac:dyDescent="0.25">
      <c r="A2219" s="22"/>
      <c r="F2219" s="23"/>
      <c r="G2219" s="23"/>
      <c r="H2219" s="14">
        <f>IF(F2219="","",F2219-N(G2219))</f>
      </c>
      <c r="I2219" s="24">
        <f>IF(A2219="","",IF(YEAR(A2219)&lt;&gt;Setup!$C$5,"",MONTH(A2219)))</f>
      </c>
    </row>
    <row r="2220" spans="1:9" x14ac:dyDescent="0.25">
      <c r="A2220" s="22"/>
      <c r="F2220" s="23"/>
      <c r="G2220" s="23"/>
      <c r="H2220" s="14">
        <f>IF(F2220="","",F2220-N(G2220))</f>
      </c>
      <c r="I2220" s="24">
        <f>IF(A2220="","",IF(YEAR(A2220)&lt;&gt;Setup!$C$5,"",MONTH(A2220)))</f>
      </c>
    </row>
    <row r="2221" spans="1:9" x14ac:dyDescent="0.25">
      <c r="A2221" s="22"/>
      <c r="F2221" s="23"/>
      <c r="G2221" s="23"/>
      <c r="H2221" s="14">
        <f>IF(F2221="","",F2221-N(G2221))</f>
      </c>
      <c r="I2221" s="24">
        <f>IF(A2221="","",IF(YEAR(A2221)&lt;&gt;Setup!$C$5,"",MONTH(A2221)))</f>
      </c>
    </row>
    <row r="2222" spans="1:9" x14ac:dyDescent="0.25">
      <c r="A2222" s="22"/>
      <c r="F2222" s="23"/>
      <c r="G2222" s="23"/>
      <c r="H2222" s="14">
        <f>IF(F2222="","",F2222-N(G2222))</f>
      </c>
      <c r="I2222" s="24">
        <f>IF(A2222="","",IF(YEAR(A2222)&lt;&gt;Setup!$C$5,"",MONTH(A2222)))</f>
      </c>
    </row>
    <row r="2223" spans="1:9" x14ac:dyDescent="0.25">
      <c r="A2223" s="22"/>
      <c r="F2223" s="23"/>
      <c r="G2223" s="23"/>
      <c r="H2223" s="14">
        <f>IF(F2223="","",F2223-N(G2223))</f>
      </c>
      <c r="I2223" s="24">
        <f>IF(A2223="","",IF(YEAR(A2223)&lt;&gt;Setup!$C$5,"",MONTH(A2223)))</f>
      </c>
    </row>
    <row r="2224" spans="1:9" x14ac:dyDescent="0.25">
      <c r="A2224" s="22"/>
      <c r="F2224" s="23"/>
      <c r="G2224" s="23"/>
      <c r="H2224" s="14">
        <f>IF(F2224="","",F2224-N(G2224))</f>
      </c>
      <c r="I2224" s="24">
        <f>IF(A2224="","",IF(YEAR(A2224)&lt;&gt;Setup!$C$5,"",MONTH(A2224)))</f>
      </c>
    </row>
    <row r="2225" spans="1:9" x14ac:dyDescent="0.25">
      <c r="A2225" s="22"/>
      <c r="F2225" s="23"/>
      <c r="G2225" s="23"/>
      <c r="H2225" s="14">
        <f>IF(F2225="","",F2225-N(G2225))</f>
      </c>
      <c r="I2225" s="24">
        <f>IF(A2225="","",IF(YEAR(A2225)&lt;&gt;Setup!$C$5,"",MONTH(A2225)))</f>
      </c>
    </row>
    <row r="2226" spans="1:9" x14ac:dyDescent="0.25">
      <c r="A2226" s="22"/>
      <c r="F2226" s="23"/>
      <c r="G2226" s="23"/>
      <c r="H2226" s="14">
        <f>IF(F2226="","",F2226-N(G2226))</f>
      </c>
      <c r="I2226" s="24">
        <f>IF(A2226="","",IF(YEAR(A2226)&lt;&gt;Setup!$C$5,"",MONTH(A2226)))</f>
      </c>
    </row>
    <row r="2227" spans="1:9" x14ac:dyDescent="0.25">
      <c r="A2227" s="22"/>
      <c r="F2227" s="23"/>
      <c r="G2227" s="23"/>
      <c r="H2227" s="14">
        <f>IF(F2227="","",F2227-N(G2227))</f>
      </c>
      <c r="I2227" s="24">
        <f>IF(A2227="","",IF(YEAR(A2227)&lt;&gt;Setup!$C$5,"",MONTH(A2227)))</f>
      </c>
    </row>
    <row r="2228" spans="1:9" x14ac:dyDescent="0.25">
      <c r="A2228" s="22"/>
      <c r="F2228" s="23"/>
      <c r="G2228" s="23"/>
      <c r="H2228" s="14">
        <f>IF(F2228="","",F2228-N(G2228))</f>
      </c>
      <c r="I2228" s="24">
        <f>IF(A2228="","",IF(YEAR(A2228)&lt;&gt;Setup!$C$5,"",MONTH(A2228)))</f>
      </c>
    </row>
    <row r="2229" spans="1:9" x14ac:dyDescent="0.25">
      <c r="A2229" s="22"/>
      <c r="F2229" s="23"/>
      <c r="G2229" s="23"/>
      <c r="H2229" s="14">
        <f>IF(F2229="","",F2229-N(G2229))</f>
      </c>
      <c r="I2229" s="24">
        <f>IF(A2229="","",IF(YEAR(A2229)&lt;&gt;Setup!$C$5,"",MONTH(A2229)))</f>
      </c>
    </row>
    <row r="2230" spans="1:9" x14ac:dyDescent="0.25">
      <c r="A2230" s="22"/>
      <c r="F2230" s="23"/>
      <c r="G2230" s="23"/>
      <c r="H2230" s="14">
        <f>IF(F2230="","",F2230-N(G2230))</f>
      </c>
      <c r="I2230" s="24">
        <f>IF(A2230="","",IF(YEAR(A2230)&lt;&gt;Setup!$C$5,"",MONTH(A2230)))</f>
      </c>
    </row>
    <row r="2231" spans="1:9" x14ac:dyDescent="0.25">
      <c r="A2231" s="22"/>
      <c r="F2231" s="23"/>
      <c r="G2231" s="23"/>
      <c r="H2231" s="14">
        <f>IF(F2231="","",F2231-N(G2231))</f>
      </c>
      <c r="I2231" s="24">
        <f>IF(A2231="","",IF(YEAR(A2231)&lt;&gt;Setup!$C$5,"",MONTH(A2231)))</f>
      </c>
    </row>
    <row r="2232" spans="1:9" x14ac:dyDescent="0.25">
      <c r="A2232" s="22"/>
      <c r="F2232" s="23"/>
      <c r="G2232" s="23"/>
      <c r="H2232" s="14">
        <f>IF(F2232="","",F2232-N(G2232))</f>
      </c>
      <c r="I2232" s="24">
        <f>IF(A2232="","",IF(YEAR(A2232)&lt;&gt;Setup!$C$5,"",MONTH(A2232)))</f>
      </c>
    </row>
    <row r="2233" spans="1:9" x14ac:dyDescent="0.25">
      <c r="A2233" s="22"/>
      <c r="F2233" s="23"/>
      <c r="G2233" s="23"/>
      <c r="H2233" s="14">
        <f>IF(F2233="","",F2233-N(G2233))</f>
      </c>
      <c r="I2233" s="24">
        <f>IF(A2233="","",IF(YEAR(A2233)&lt;&gt;Setup!$C$5,"",MONTH(A2233)))</f>
      </c>
    </row>
    <row r="2234" spans="1:9" x14ac:dyDescent="0.25">
      <c r="A2234" s="22"/>
      <c r="F2234" s="23"/>
      <c r="G2234" s="23"/>
      <c r="H2234" s="14">
        <f>IF(F2234="","",F2234-N(G2234))</f>
      </c>
      <c r="I2234" s="24">
        <f>IF(A2234="","",IF(YEAR(A2234)&lt;&gt;Setup!$C$5,"",MONTH(A2234)))</f>
      </c>
    </row>
    <row r="2235" spans="1:9" x14ac:dyDescent="0.25">
      <c r="A2235" s="22"/>
      <c r="F2235" s="23"/>
      <c r="G2235" s="23"/>
      <c r="H2235" s="14">
        <f>IF(F2235="","",F2235-N(G2235))</f>
      </c>
      <c r="I2235" s="24">
        <f>IF(A2235="","",IF(YEAR(A2235)&lt;&gt;Setup!$C$5,"",MONTH(A2235)))</f>
      </c>
    </row>
    <row r="2236" spans="1:9" x14ac:dyDescent="0.25">
      <c r="A2236" s="22"/>
      <c r="F2236" s="23"/>
      <c r="G2236" s="23"/>
      <c r="H2236" s="14">
        <f>IF(F2236="","",F2236-N(G2236))</f>
      </c>
      <c r="I2236" s="24">
        <f>IF(A2236="","",IF(YEAR(A2236)&lt;&gt;Setup!$C$5,"",MONTH(A2236)))</f>
      </c>
    </row>
    <row r="2237" spans="1:9" x14ac:dyDescent="0.25">
      <c r="A2237" s="22"/>
      <c r="F2237" s="23"/>
      <c r="G2237" s="23"/>
      <c r="H2237" s="14">
        <f>IF(F2237="","",F2237-N(G2237))</f>
      </c>
      <c r="I2237" s="24">
        <f>IF(A2237="","",IF(YEAR(A2237)&lt;&gt;Setup!$C$5,"",MONTH(A2237)))</f>
      </c>
    </row>
    <row r="2238" spans="1:9" x14ac:dyDescent="0.25">
      <c r="A2238" s="22"/>
      <c r="F2238" s="23"/>
      <c r="G2238" s="23"/>
      <c r="H2238" s="14">
        <f>IF(F2238="","",F2238-N(G2238))</f>
      </c>
      <c r="I2238" s="24">
        <f>IF(A2238="","",IF(YEAR(A2238)&lt;&gt;Setup!$C$5,"",MONTH(A2238)))</f>
      </c>
    </row>
    <row r="2239" spans="1:9" x14ac:dyDescent="0.25">
      <c r="A2239" s="22"/>
      <c r="F2239" s="23"/>
      <c r="G2239" s="23"/>
      <c r="H2239" s="14">
        <f>IF(F2239="","",F2239-N(G2239))</f>
      </c>
      <c r="I2239" s="24">
        <f>IF(A2239="","",IF(YEAR(A2239)&lt;&gt;Setup!$C$5,"",MONTH(A2239)))</f>
      </c>
    </row>
    <row r="2240" spans="1:9" x14ac:dyDescent="0.25">
      <c r="A2240" s="22"/>
      <c r="F2240" s="23"/>
      <c r="G2240" s="23"/>
      <c r="H2240" s="14">
        <f>IF(F2240="","",F2240-N(G2240))</f>
      </c>
      <c r="I2240" s="24">
        <f>IF(A2240="","",IF(YEAR(A2240)&lt;&gt;Setup!$C$5,"",MONTH(A2240)))</f>
      </c>
    </row>
    <row r="2241" spans="1:9" x14ac:dyDescent="0.25">
      <c r="A2241" s="22"/>
      <c r="F2241" s="23"/>
      <c r="G2241" s="23"/>
      <c r="H2241" s="14">
        <f>IF(F2241="","",F2241-N(G2241))</f>
      </c>
      <c r="I2241" s="24">
        <f>IF(A2241="","",IF(YEAR(A2241)&lt;&gt;Setup!$C$5,"",MONTH(A2241)))</f>
      </c>
    </row>
    <row r="2242" spans="1:9" x14ac:dyDescent="0.25">
      <c r="A2242" s="22"/>
      <c r="F2242" s="23"/>
      <c r="G2242" s="23"/>
      <c r="H2242" s="14">
        <f>IF(F2242="","",F2242-N(G2242))</f>
      </c>
      <c r="I2242" s="24">
        <f>IF(A2242="","",IF(YEAR(A2242)&lt;&gt;Setup!$C$5,"",MONTH(A2242)))</f>
      </c>
    </row>
    <row r="2243" spans="1:9" x14ac:dyDescent="0.25">
      <c r="A2243" s="22"/>
      <c r="F2243" s="23"/>
      <c r="G2243" s="23"/>
      <c r="H2243" s="14">
        <f>IF(F2243="","",F2243-N(G2243))</f>
      </c>
      <c r="I2243" s="24">
        <f>IF(A2243="","",IF(YEAR(A2243)&lt;&gt;Setup!$C$5,"",MONTH(A2243)))</f>
      </c>
    </row>
    <row r="2244" spans="1:9" x14ac:dyDescent="0.25">
      <c r="A2244" s="22"/>
      <c r="F2244" s="23"/>
      <c r="G2244" s="23"/>
      <c r="H2244" s="14">
        <f>IF(F2244="","",F2244-N(G2244))</f>
      </c>
      <c r="I2244" s="24">
        <f>IF(A2244="","",IF(YEAR(A2244)&lt;&gt;Setup!$C$5,"",MONTH(A2244)))</f>
      </c>
    </row>
    <row r="2245" spans="1:9" x14ac:dyDescent="0.25">
      <c r="A2245" s="22"/>
      <c r="F2245" s="23"/>
      <c r="G2245" s="23"/>
      <c r="H2245" s="14">
        <f>IF(F2245="","",F2245-N(G2245))</f>
      </c>
      <c r="I2245" s="24">
        <f>IF(A2245="","",IF(YEAR(A2245)&lt;&gt;Setup!$C$5,"",MONTH(A2245)))</f>
      </c>
    </row>
    <row r="2246" spans="1:9" x14ac:dyDescent="0.25">
      <c r="A2246" s="22"/>
      <c r="F2246" s="23"/>
      <c r="G2246" s="23"/>
      <c r="H2246" s="14">
        <f>IF(F2246="","",F2246-N(G2246))</f>
      </c>
      <c r="I2246" s="24">
        <f>IF(A2246="","",IF(YEAR(A2246)&lt;&gt;Setup!$C$5,"",MONTH(A2246)))</f>
      </c>
    </row>
    <row r="2247" spans="1:9" x14ac:dyDescent="0.25">
      <c r="A2247" s="22"/>
      <c r="F2247" s="23"/>
      <c r="G2247" s="23"/>
      <c r="H2247" s="14">
        <f>IF(F2247="","",F2247-N(G2247))</f>
      </c>
      <c r="I2247" s="24">
        <f>IF(A2247="","",IF(YEAR(A2247)&lt;&gt;Setup!$C$5,"",MONTH(A2247)))</f>
      </c>
    </row>
    <row r="2248" spans="1:9" x14ac:dyDescent="0.25">
      <c r="A2248" s="22"/>
      <c r="F2248" s="23"/>
      <c r="G2248" s="23"/>
      <c r="H2248" s="14">
        <f>IF(F2248="","",F2248-N(G2248))</f>
      </c>
      <c r="I2248" s="24">
        <f>IF(A2248="","",IF(YEAR(A2248)&lt;&gt;Setup!$C$5,"",MONTH(A2248)))</f>
      </c>
    </row>
    <row r="2249" spans="1:9" x14ac:dyDescent="0.25">
      <c r="A2249" s="22"/>
      <c r="F2249" s="23"/>
      <c r="G2249" s="23"/>
      <c r="H2249" s="14">
        <f>IF(F2249="","",F2249-N(G2249))</f>
      </c>
      <c r="I2249" s="24">
        <f>IF(A2249="","",IF(YEAR(A2249)&lt;&gt;Setup!$C$5,"",MONTH(A2249)))</f>
      </c>
    </row>
    <row r="2250" spans="1:9" x14ac:dyDescent="0.25">
      <c r="A2250" s="22"/>
      <c r="F2250" s="23"/>
      <c r="G2250" s="23"/>
      <c r="H2250" s="14">
        <f>IF(F2250="","",F2250-N(G2250))</f>
      </c>
      <c r="I2250" s="24">
        <f>IF(A2250="","",IF(YEAR(A2250)&lt;&gt;Setup!$C$5,"",MONTH(A2250)))</f>
      </c>
    </row>
    <row r="2251" spans="1:9" x14ac:dyDescent="0.25">
      <c r="A2251" s="22"/>
      <c r="F2251" s="23"/>
      <c r="G2251" s="23"/>
      <c r="H2251" s="14">
        <f>IF(F2251="","",F2251-N(G2251))</f>
      </c>
      <c r="I2251" s="24">
        <f>IF(A2251="","",IF(YEAR(A2251)&lt;&gt;Setup!$C$5,"",MONTH(A2251)))</f>
      </c>
    </row>
    <row r="2252" spans="1:9" x14ac:dyDescent="0.25">
      <c r="A2252" s="22"/>
      <c r="F2252" s="23"/>
      <c r="G2252" s="23"/>
      <c r="H2252" s="14">
        <f>IF(F2252="","",F2252-N(G2252))</f>
      </c>
      <c r="I2252" s="24">
        <f>IF(A2252="","",IF(YEAR(A2252)&lt;&gt;Setup!$C$5,"",MONTH(A2252)))</f>
      </c>
    </row>
    <row r="2253" spans="1:9" x14ac:dyDescent="0.25">
      <c r="A2253" s="22"/>
      <c r="F2253" s="23"/>
      <c r="G2253" s="23"/>
      <c r="H2253" s="14">
        <f>IF(F2253="","",F2253-N(G2253))</f>
      </c>
      <c r="I2253" s="24">
        <f>IF(A2253="","",IF(YEAR(A2253)&lt;&gt;Setup!$C$5,"",MONTH(A2253)))</f>
      </c>
    </row>
    <row r="2254" spans="1:9" x14ac:dyDescent="0.25">
      <c r="A2254" s="22"/>
      <c r="F2254" s="23"/>
      <c r="G2254" s="23"/>
      <c r="H2254" s="14">
        <f>IF(F2254="","",F2254-N(G2254))</f>
      </c>
      <c r="I2254" s="24">
        <f>IF(A2254="","",IF(YEAR(A2254)&lt;&gt;Setup!$C$5,"",MONTH(A2254)))</f>
      </c>
    </row>
    <row r="2255" spans="1:9" x14ac:dyDescent="0.25">
      <c r="A2255" s="22"/>
      <c r="F2255" s="23"/>
      <c r="G2255" s="23"/>
      <c r="H2255" s="14">
        <f>IF(F2255="","",F2255-N(G2255))</f>
      </c>
      <c r="I2255" s="24">
        <f>IF(A2255="","",IF(YEAR(A2255)&lt;&gt;Setup!$C$5,"",MONTH(A2255)))</f>
      </c>
    </row>
    <row r="2256" spans="1:9" x14ac:dyDescent="0.25">
      <c r="A2256" s="22"/>
      <c r="F2256" s="23"/>
      <c r="G2256" s="23"/>
      <c r="H2256" s="14">
        <f>IF(F2256="","",F2256-N(G2256))</f>
      </c>
      <c r="I2256" s="24">
        <f>IF(A2256="","",IF(YEAR(A2256)&lt;&gt;Setup!$C$5,"",MONTH(A2256)))</f>
      </c>
    </row>
    <row r="2257" spans="1:9" x14ac:dyDescent="0.25">
      <c r="A2257" s="22"/>
      <c r="F2257" s="23"/>
      <c r="G2257" s="23"/>
      <c r="H2257" s="14">
        <f>IF(F2257="","",F2257-N(G2257))</f>
      </c>
      <c r="I2257" s="24">
        <f>IF(A2257="","",IF(YEAR(A2257)&lt;&gt;Setup!$C$5,"",MONTH(A2257)))</f>
      </c>
    </row>
    <row r="2258" spans="1:9" x14ac:dyDescent="0.25">
      <c r="A2258" s="22"/>
      <c r="F2258" s="23"/>
      <c r="G2258" s="23"/>
      <c r="H2258" s="14">
        <f>IF(F2258="","",F2258-N(G2258))</f>
      </c>
      <c r="I2258" s="24">
        <f>IF(A2258="","",IF(YEAR(A2258)&lt;&gt;Setup!$C$5,"",MONTH(A2258)))</f>
      </c>
    </row>
    <row r="2259" spans="1:9" x14ac:dyDescent="0.25">
      <c r="A2259" s="22"/>
      <c r="F2259" s="23"/>
      <c r="G2259" s="23"/>
      <c r="H2259" s="14">
        <f>IF(F2259="","",F2259-N(G2259))</f>
      </c>
      <c r="I2259" s="24">
        <f>IF(A2259="","",IF(YEAR(A2259)&lt;&gt;Setup!$C$5,"",MONTH(A2259)))</f>
      </c>
    </row>
    <row r="2260" spans="1:9" x14ac:dyDescent="0.25">
      <c r="A2260" s="22"/>
      <c r="F2260" s="23"/>
      <c r="G2260" s="23"/>
      <c r="H2260" s="14">
        <f>IF(F2260="","",F2260-N(G2260))</f>
      </c>
      <c r="I2260" s="24">
        <f>IF(A2260="","",IF(YEAR(A2260)&lt;&gt;Setup!$C$5,"",MONTH(A2260)))</f>
      </c>
    </row>
    <row r="2261" spans="1:9" x14ac:dyDescent="0.25">
      <c r="A2261" s="22"/>
      <c r="F2261" s="23"/>
      <c r="G2261" s="23"/>
      <c r="H2261" s="14">
        <f>IF(F2261="","",F2261-N(G2261))</f>
      </c>
      <c r="I2261" s="24">
        <f>IF(A2261="","",IF(YEAR(A2261)&lt;&gt;Setup!$C$5,"",MONTH(A2261)))</f>
      </c>
    </row>
    <row r="2262" spans="1:9" x14ac:dyDescent="0.25">
      <c r="A2262" s="22"/>
      <c r="F2262" s="23"/>
      <c r="G2262" s="23"/>
      <c r="H2262" s="14">
        <f>IF(F2262="","",F2262-N(G2262))</f>
      </c>
      <c r="I2262" s="24">
        <f>IF(A2262="","",IF(YEAR(A2262)&lt;&gt;Setup!$C$5,"",MONTH(A2262)))</f>
      </c>
    </row>
    <row r="2263" spans="1:9" x14ac:dyDescent="0.25">
      <c r="A2263" s="22"/>
      <c r="F2263" s="23"/>
      <c r="G2263" s="23"/>
      <c r="H2263" s="14">
        <f>IF(F2263="","",F2263-N(G2263))</f>
      </c>
      <c r="I2263" s="24">
        <f>IF(A2263="","",IF(YEAR(A2263)&lt;&gt;Setup!$C$5,"",MONTH(A2263)))</f>
      </c>
    </row>
    <row r="2264" spans="1:9" x14ac:dyDescent="0.25">
      <c r="A2264" s="22"/>
      <c r="F2264" s="23"/>
      <c r="G2264" s="23"/>
      <c r="H2264" s="14">
        <f>IF(F2264="","",F2264-N(G2264))</f>
      </c>
      <c r="I2264" s="24">
        <f>IF(A2264="","",IF(YEAR(A2264)&lt;&gt;Setup!$C$5,"",MONTH(A2264)))</f>
      </c>
    </row>
    <row r="2265" spans="1:9" x14ac:dyDescent="0.25">
      <c r="A2265" s="22"/>
      <c r="F2265" s="23"/>
      <c r="G2265" s="23"/>
      <c r="H2265" s="14">
        <f>IF(F2265="","",F2265-N(G2265))</f>
      </c>
      <c r="I2265" s="24">
        <f>IF(A2265="","",IF(YEAR(A2265)&lt;&gt;Setup!$C$5,"",MONTH(A2265)))</f>
      </c>
    </row>
    <row r="2266" spans="1:9" x14ac:dyDescent="0.25">
      <c r="A2266" s="22"/>
      <c r="F2266" s="23"/>
      <c r="G2266" s="23"/>
      <c r="H2266" s="14">
        <f>IF(F2266="","",F2266-N(G2266))</f>
      </c>
      <c r="I2266" s="24">
        <f>IF(A2266="","",IF(YEAR(A2266)&lt;&gt;Setup!$C$5,"",MONTH(A2266)))</f>
      </c>
    </row>
    <row r="2267" spans="1:9" x14ac:dyDescent="0.25">
      <c r="A2267" s="22"/>
      <c r="F2267" s="23"/>
      <c r="G2267" s="23"/>
      <c r="H2267" s="14">
        <f>IF(F2267="","",F2267-N(G2267))</f>
      </c>
      <c r="I2267" s="24">
        <f>IF(A2267="","",IF(YEAR(A2267)&lt;&gt;Setup!$C$5,"",MONTH(A2267)))</f>
      </c>
    </row>
    <row r="2268" spans="1:9" x14ac:dyDescent="0.25">
      <c r="A2268" s="22"/>
      <c r="F2268" s="23"/>
      <c r="G2268" s="23"/>
      <c r="H2268" s="14">
        <f>IF(F2268="","",F2268-N(G2268))</f>
      </c>
      <c r="I2268" s="24">
        <f>IF(A2268="","",IF(YEAR(A2268)&lt;&gt;Setup!$C$5,"",MONTH(A2268)))</f>
      </c>
    </row>
    <row r="2269" spans="1:9" x14ac:dyDescent="0.25">
      <c r="A2269" s="22"/>
      <c r="F2269" s="23"/>
      <c r="G2269" s="23"/>
      <c r="H2269" s="14">
        <f>IF(F2269="","",F2269-N(G2269))</f>
      </c>
      <c r="I2269" s="24">
        <f>IF(A2269="","",IF(YEAR(A2269)&lt;&gt;Setup!$C$5,"",MONTH(A2269)))</f>
      </c>
    </row>
    <row r="2270" spans="1:9" x14ac:dyDescent="0.25">
      <c r="A2270" s="22"/>
      <c r="F2270" s="23"/>
      <c r="G2270" s="23"/>
      <c r="H2270" s="14">
        <f>IF(F2270="","",F2270-N(G2270))</f>
      </c>
      <c r="I2270" s="24">
        <f>IF(A2270="","",IF(YEAR(A2270)&lt;&gt;Setup!$C$5,"",MONTH(A2270)))</f>
      </c>
    </row>
    <row r="2271" spans="1:9" x14ac:dyDescent="0.25">
      <c r="A2271" s="22"/>
      <c r="F2271" s="23"/>
      <c r="G2271" s="23"/>
      <c r="H2271" s="14">
        <f>IF(F2271="","",F2271-N(G2271))</f>
      </c>
      <c r="I2271" s="24">
        <f>IF(A2271="","",IF(YEAR(A2271)&lt;&gt;Setup!$C$5,"",MONTH(A2271)))</f>
      </c>
    </row>
    <row r="2272" spans="1:9" x14ac:dyDescent="0.25">
      <c r="A2272" s="22"/>
      <c r="F2272" s="23"/>
      <c r="G2272" s="23"/>
      <c r="H2272" s="14">
        <f>IF(F2272="","",F2272-N(G2272))</f>
      </c>
      <c r="I2272" s="24">
        <f>IF(A2272="","",IF(YEAR(A2272)&lt;&gt;Setup!$C$5,"",MONTH(A2272)))</f>
      </c>
    </row>
    <row r="2273" spans="1:9" x14ac:dyDescent="0.25">
      <c r="A2273" s="22"/>
      <c r="F2273" s="23"/>
      <c r="G2273" s="23"/>
      <c r="H2273" s="14">
        <f>IF(F2273="","",F2273-N(G2273))</f>
      </c>
      <c r="I2273" s="24">
        <f>IF(A2273="","",IF(YEAR(A2273)&lt;&gt;Setup!$C$5,"",MONTH(A2273)))</f>
      </c>
    </row>
    <row r="2274" spans="1:9" x14ac:dyDescent="0.25">
      <c r="A2274" s="22"/>
      <c r="F2274" s="23"/>
      <c r="G2274" s="23"/>
      <c r="H2274" s="14">
        <f>IF(F2274="","",F2274-N(G2274))</f>
      </c>
      <c r="I2274" s="24">
        <f>IF(A2274="","",IF(YEAR(A2274)&lt;&gt;Setup!$C$5,"",MONTH(A2274)))</f>
      </c>
    </row>
    <row r="2275" spans="1:9" x14ac:dyDescent="0.25">
      <c r="A2275" s="22"/>
      <c r="F2275" s="23"/>
      <c r="G2275" s="23"/>
      <c r="H2275" s="14">
        <f>IF(F2275="","",F2275-N(G2275))</f>
      </c>
      <c r="I2275" s="24">
        <f>IF(A2275="","",IF(YEAR(A2275)&lt;&gt;Setup!$C$5,"",MONTH(A2275)))</f>
      </c>
    </row>
    <row r="2276" spans="1:9" x14ac:dyDescent="0.25">
      <c r="A2276" s="22"/>
      <c r="F2276" s="23"/>
      <c r="G2276" s="23"/>
      <c r="H2276" s="14">
        <f>IF(F2276="","",F2276-N(G2276))</f>
      </c>
      <c r="I2276" s="24">
        <f>IF(A2276="","",IF(YEAR(A2276)&lt;&gt;Setup!$C$5,"",MONTH(A2276)))</f>
      </c>
    </row>
    <row r="2277" spans="1:9" x14ac:dyDescent="0.25">
      <c r="A2277" s="22"/>
      <c r="F2277" s="23"/>
      <c r="G2277" s="23"/>
      <c r="H2277" s="14">
        <f>IF(F2277="","",F2277-N(G2277))</f>
      </c>
      <c r="I2277" s="24">
        <f>IF(A2277="","",IF(YEAR(A2277)&lt;&gt;Setup!$C$5,"",MONTH(A2277)))</f>
      </c>
    </row>
    <row r="2278" spans="1:9" x14ac:dyDescent="0.25">
      <c r="A2278" s="22"/>
      <c r="F2278" s="23"/>
      <c r="G2278" s="23"/>
      <c r="H2278" s="14">
        <f>IF(F2278="","",F2278-N(G2278))</f>
      </c>
      <c r="I2278" s="24">
        <f>IF(A2278="","",IF(YEAR(A2278)&lt;&gt;Setup!$C$5,"",MONTH(A2278)))</f>
      </c>
    </row>
    <row r="2279" spans="1:9" x14ac:dyDescent="0.25">
      <c r="A2279" s="22"/>
      <c r="F2279" s="23"/>
      <c r="G2279" s="23"/>
      <c r="H2279" s="14">
        <f>IF(F2279="","",F2279-N(G2279))</f>
      </c>
      <c r="I2279" s="24">
        <f>IF(A2279="","",IF(YEAR(A2279)&lt;&gt;Setup!$C$5,"",MONTH(A2279)))</f>
      </c>
    </row>
    <row r="2280" spans="1:9" x14ac:dyDescent="0.25">
      <c r="A2280" s="22"/>
      <c r="F2280" s="23"/>
      <c r="G2280" s="23"/>
      <c r="H2280" s="14">
        <f>IF(F2280="","",F2280-N(G2280))</f>
      </c>
      <c r="I2280" s="24">
        <f>IF(A2280="","",IF(YEAR(A2280)&lt;&gt;Setup!$C$5,"",MONTH(A2280)))</f>
      </c>
    </row>
    <row r="2281" spans="1:9" x14ac:dyDescent="0.25">
      <c r="A2281" s="22"/>
      <c r="F2281" s="23"/>
      <c r="G2281" s="23"/>
      <c r="H2281" s="14">
        <f>IF(F2281="","",F2281-N(G2281))</f>
      </c>
      <c r="I2281" s="24">
        <f>IF(A2281="","",IF(YEAR(A2281)&lt;&gt;Setup!$C$5,"",MONTH(A2281)))</f>
      </c>
    </row>
    <row r="2282" spans="1:9" x14ac:dyDescent="0.25">
      <c r="A2282" s="22"/>
      <c r="F2282" s="23"/>
      <c r="G2282" s="23"/>
      <c r="H2282" s="14">
        <f>IF(F2282="","",F2282-N(G2282))</f>
      </c>
      <c r="I2282" s="24">
        <f>IF(A2282="","",IF(YEAR(A2282)&lt;&gt;Setup!$C$5,"",MONTH(A2282)))</f>
      </c>
    </row>
    <row r="2283" spans="1:9" x14ac:dyDescent="0.25">
      <c r="A2283" s="22"/>
      <c r="F2283" s="23"/>
      <c r="G2283" s="23"/>
      <c r="H2283" s="14">
        <f>IF(F2283="","",F2283-N(G2283))</f>
      </c>
      <c r="I2283" s="24">
        <f>IF(A2283="","",IF(YEAR(A2283)&lt;&gt;Setup!$C$5,"",MONTH(A2283)))</f>
      </c>
    </row>
    <row r="2284" spans="1:9" x14ac:dyDescent="0.25">
      <c r="A2284" s="22"/>
      <c r="F2284" s="23"/>
      <c r="G2284" s="23"/>
      <c r="H2284" s="14">
        <f>IF(F2284="","",F2284-N(G2284))</f>
      </c>
      <c r="I2284" s="24">
        <f>IF(A2284="","",IF(YEAR(A2284)&lt;&gt;Setup!$C$5,"",MONTH(A2284)))</f>
      </c>
    </row>
    <row r="2285" spans="1:9" x14ac:dyDescent="0.25">
      <c r="A2285" s="22"/>
      <c r="F2285" s="23"/>
      <c r="G2285" s="23"/>
      <c r="H2285" s="14">
        <f>IF(F2285="","",F2285-N(G2285))</f>
      </c>
      <c r="I2285" s="24">
        <f>IF(A2285="","",IF(YEAR(A2285)&lt;&gt;Setup!$C$5,"",MONTH(A2285)))</f>
      </c>
    </row>
    <row r="2286" spans="1:9" x14ac:dyDescent="0.25">
      <c r="A2286" s="22"/>
      <c r="F2286" s="23"/>
      <c r="G2286" s="23"/>
      <c r="H2286" s="14">
        <f>IF(F2286="","",F2286-N(G2286))</f>
      </c>
      <c r="I2286" s="24">
        <f>IF(A2286="","",IF(YEAR(A2286)&lt;&gt;Setup!$C$5,"",MONTH(A2286)))</f>
      </c>
    </row>
    <row r="2287" spans="1:9" x14ac:dyDescent="0.25">
      <c r="A2287" s="22"/>
      <c r="F2287" s="23"/>
      <c r="G2287" s="23"/>
      <c r="H2287" s="14">
        <f>IF(F2287="","",F2287-N(G2287))</f>
      </c>
      <c r="I2287" s="24">
        <f>IF(A2287="","",IF(YEAR(A2287)&lt;&gt;Setup!$C$5,"",MONTH(A2287)))</f>
      </c>
    </row>
    <row r="2288" spans="1:9" x14ac:dyDescent="0.25">
      <c r="A2288" s="22"/>
      <c r="F2288" s="23"/>
      <c r="G2288" s="23"/>
      <c r="H2288" s="14">
        <f>IF(F2288="","",F2288-N(G2288))</f>
      </c>
      <c r="I2288" s="24">
        <f>IF(A2288="","",IF(YEAR(A2288)&lt;&gt;Setup!$C$5,"",MONTH(A2288)))</f>
      </c>
    </row>
    <row r="2289" spans="1:9" x14ac:dyDescent="0.25">
      <c r="A2289" s="22"/>
      <c r="F2289" s="23"/>
      <c r="G2289" s="23"/>
      <c r="H2289" s="14">
        <f>IF(F2289="","",F2289-N(G2289))</f>
      </c>
      <c r="I2289" s="24">
        <f>IF(A2289="","",IF(YEAR(A2289)&lt;&gt;Setup!$C$5,"",MONTH(A2289)))</f>
      </c>
    </row>
    <row r="2290" spans="1:9" x14ac:dyDescent="0.25">
      <c r="A2290" s="22"/>
      <c r="F2290" s="23"/>
      <c r="G2290" s="23"/>
      <c r="H2290" s="14">
        <f>IF(F2290="","",F2290-N(G2290))</f>
      </c>
      <c r="I2290" s="24">
        <f>IF(A2290="","",IF(YEAR(A2290)&lt;&gt;Setup!$C$5,"",MONTH(A2290)))</f>
      </c>
    </row>
    <row r="2291" spans="1:9" x14ac:dyDescent="0.25">
      <c r="A2291" s="22"/>
      <c r="F2291" s="23"/>
      <c r="G2291" s="23"/>
      <c r="H2291" s="14">
        <f>IF(F2291="","",F2291-N(G2291))</f>
      </c>
      <c r="I2291" s="24">
        <f>IF(A2291="","",IF(YEAR(A2291)&lt;&gt;Setup!$C$5,"",MONTH(A2291)))</f>
      </c>
    </row>
    <row r="2292" spans="1:9" x14ac:dyDescent="0.25">
      <c r="A2292" s="22"/>
      <c r="F2292" s="23"/>
      <c r="G2292" s="23"/>
      <c r="H2292" s="14">
        <f>IF(F2292="","",F2292-N(G2292))</f>
      </c>
      <c r="I2292" s="24">
        <f>IF(A2292="","",IF(YEAR(A2292)&lt;&gt;Setup!$C$5,"",MONTH(A2292)))</f>
      </c>
    </row>
    <row r="2293" spans="1:9" x14ac:dyDescent="0.25">
      <c r="A2293" s="22"/>
      <c r="F2293" s="23"/>
      <c r="G2293" s="23"/>
      <c r="H2293" s="14">
        <f>IF(F2293="","",F2293-N(G2293))</f>
      </c>
      <c r="I2293" s="24">
        <f>IF(A2293="","",IF(YEAR(A2293)&lt;&gt;Setup!$C$5,"",MONTH(A2293)))</f>
      </c>
    </row>
    <row r="2294" spans="1:9" x14ac:dyDescent="0.25">
      <c r="A2294" s="22"/>
      <c r="F2294" s="23"/>
      <c r="G2294" s="23"/>
      <c r="H2294" s="14">
        <f>IF(F2294="","",F2294-N(G2294))</f>
      </c>
      <c r="I2294" s="24">
        <f>IF(A2294="","",IF(YEAR(A2294)&lt;&gt;Setup!$C$5,"",MONTH(A2294)))</f>
      </c>
    </row>
    <row r="2295" spans="1:9" x14ac:dyDescent="0.25">
      <c r="A2295" s="22"/>
      <c r="F2295" s="23"/>
      <c r="G2295" s="23"/>
      <c r="H2295" s="14">
        <f>IF(F2295="","",F2295-N(G2295))</f>
      </c>
      <c r="I2295" s="24">
        <f>IF(A2295="","",IF(YEAR(A2295)&lt;&gt;Setup!$C$5,"",MONTH(A2295)))</f>
      </c>
    </row>
    <row r="2296" spans="1:9" x14ac:dyDescent="0.25">
      <c r="A2296" s="22"/>
      <c r="F2296" s="23"/>
      <c r="G2296" s="23"/>
      <c r="H2296" s="14">
        <f>IF(F2296="","",F2296-N(G2296))</f>
      </c>
      <c r="I2296" s="24">
        <f>IF(A2296="","",IF(YEAR(A2296)&lt;&gt;Setup!$C$5,"",MONTH(A2296)))</f>
      </c>
    </row>
    <row r="2297" spans="1:9" x14ac:dyDescent="0.25">
      <c r="A2297" s="22"/>
      <c r="F2297" s="23"/>
      <c r="G2297" s="23"/>
      <c r="H2297" s="14">
        <f>IF(F2297="","",F2297-N(G2297))</f>
      </c>
      <c r="I2297" s="24">
        <f>IF(A2297="","",IF(YEAR(A2297)&lt;&gt;Setup!$C$5,"",MONTH(A2297)))</f>
      </c>
    </row>
    <row r="2298" spans="1:9" x14ac:dyDescent="0.25">
      <c r="A2298" s="22"/>
      <c r="F2298" s="23"/>
      <c r="G2298" s="23"/>
      <c r="H2298" s="14">
        <f>IF(F2298="","",F2298-N(G2298))</f>
      </c>
      <c r="I2298" s="24">
        <f>IF(A2298="","",IF(YEAR(A2298)&lt;&gt;Setup!$C$5,"",MONTH(A2298)))</f>
      </c>
    </row>
    <row r="2299" spans="1:9" x14ac:dyDescent="0.25">
      <c r="A2299" s="22"/>
      <c r="F2299" s="23"/>
      <c r="G2299" s="23"/>
      <c r="H2299" s="14">
        <f>IF(F2299="","",F2299-N(G2299))</f>
      </c>
      <c r="I2299" s="24">
        <f>IF(A2299="","",IF(YEAR(A2299)&lt;&gt;Setup!$C$5,"",MONTH(A2299)))</f>
      </c>
    </row>
    <row r="2300" spans="1:9" x14ac:dyDescent="0.25">
      <c r="A2300" s="22"/>
      <c r="F2300" s="23"/>
      <c r="G2300" s="23"/>
      <c r="H2300" s="14">
        <f>IF(F2300="","",F2300-N(G2300))</f>
      </c>
      <c r="I2300" s="24">
        <f>IF(A2300="","",IF(YEAR(A2300)&lt;&gt;Setup!$C$5,"",MONTH(A2300)))</f>
      </c>
    </row>
    <row r="2301" spans="1:9" x14ac:dyDescent="0.25">
      <c r="A2301" s="22"/>
      <c r="F2301" s="23"/>
      <c r="G2301" s="23"/>
      <c r="H2301" s="14">
        <f>IF(F2301="","",F2301-N(G2301))</f>
      </c>
      <c r="I2301" s="24">
        <f>IF(A2301="","",IF(YEAR(A2301)&lt;&gt;Setup!$C$5,"",MONTH(A2301)))</f>
      </c>
    </row>
    <row r="2302" spans="1:9" x14ac:dyDescent="0.25">
      <c r="A2302" s="22"/>
      <c r="F2302" s="23"/>
      <c r="G2302" s="23"/>
      <c r="H2302" s="14">
        <f>IF(F2302="","",F2302-N(G2302))</f>
      </c>
      <c r="I2302" s="24">
        <f>IF(A2302="","",IF(YEAR(A2302)&lt;&gt;Setup!$C$5,"",MONTH(A2302)))</f>
      </c>
    </row>
    <row r="2303" spans="1:9" x14ac:dyDescent="0.25">
      <c r="A2303" s="22"/>
      <c r="F2303" s="23"/>
      <c r="G2303" s="23"/>
      <c r="H2303" s="14">
        <f>IF(F2303="","",F2303-N(G2303))</f>
      </c>
      <c r="I2303" s="24">
        <f>IF(A2303="","",IF(YEAR(A2303)&lt;&gt;Setup!$C$5,"",MONTH(A2303)))</f>
      </c>
    </row>
    <row r="2304" spans="1:9" x14ac:dyDescent="0.25">
      <c r="A2304" s="22"/>
      <c r="F2304" s="23"/>
      <c r="G2304" s="23"/>
      <c r="H2304" s="14">
        <f>IF(F2304="","",F2304-N(G2304))</f>
      </c>
      <c r="I2304" s="24">
        <f>IF(A2304="","",IF(YEAR(A2304)&lt;&gt;Setup!$C$5,"",MONTH(A2304)))</f>
      </c>
    </row>
    <row r="2305" spans="1:9" x14ac:dyDescent="0.25">
      <c r="A2305" s="22"/>
      <c r="F2305" s="23"/>
      <c r="G2305" s="23"/>
      <c r="H2305" s="14">
        <f>IF(F2305="","",F2305-N(G2305))</f>
      </c>
      <c r="I2305" s="24">
        <f>IF(A2305="","",IF(YEAR(A2305)&lt;&gt;Setup!$C$5,"",MONTH(A2305)))</f>
      </c>
    </row>
    <row r="2306" spans="1:9" x14ac:dyDescent="0.25">
      <c r="A2306" s="22"/>
      <c r="F2306" s="23"/>
      <c r="G2306" s="23"/>
      <c r="H2306" s="14">
        <f>IF(F2306="","",F2306-N(G2306))</f>
      </c>
      <c r="I2306" s="24">
        <f>IF(A2306="","",IF(YEAR(A2306)&lt;&gt;Setup!$C$5,"",MONTH(A2306)))</f>
      </c>
    </row>
    <row r="2307" spans="1:9" x14ac:dyDescent="0.25">
      <c r="A2307" s="22"/>
      <c r="F2307" s="23"/>
      <c r="G2307" s="23"/>
      <c r="H2307" s="14">
        <f>IF(F2307="","",F2307-N(G2307))</f>
      </c>
      <c r="I2307" s="24">
        <f>IF(A2307="","",IF(YEAR(A2307)&lt;&gt;Setup!$C$5,"",MONTH(A2307)))</f>
      </c>
    </row>
    <row r="2308" spans="1:9" x14ac:dyDescent="0.25">
      <c r="A2308" s="22"/>
      <c r="F2308" s="23"/>
      <c r="G2308" s="23"/>
      <c r="H2308" s="14">
        <f>IF(F2308="","",F2308-N(G2308))</f>
      </c>
      <c r="I2308" s="24">
        <f>IF(A2308="","",IF(YEAR(A2308)&lt;&gt;Setup!$C$5,"",MONTH(A2308)))</f>
      </c>
    </row>
    <row r="2309" spans="1:9" x14ac:dyDescent="0.25">
      <c r="A2309" s="22"/>
      <c r="F2309" s="23"/>
      <c r="G2309" s="23"/>
      <c r="H2309" s="14">
        <f>IF(F2309="","",F2309-N(G2309))</f>
      </c>
      <c r="I2309" s="24">
        <f>IF(A2309="","",IF(YEAR(A2309)&lt;&gt;Setup!$C$5,"",MONTH(A2309)))</f>
      </c>
    </row>
    <row r="2310" spans="1:9" x14ac:dyDescent="0.25">
      <c r="A2310" s="22"/>
      <c r="F2310" s="23"/>
      <c r="G2310" s="23"/>
      <c r="H2310" s="14">
        <f>IF(F2310="","",F2310-N(G2310))</f>
      </c>
      <c r="I2310" s="24">
        <f>IF(A2310="","",IF(YEAR(A2310)&lt;&gt;Setup!$C$5,"",MONTH(A2310)))</f>
      </c>
    </row>
    <row r="2311" spans="1:9" x14ac:dyDescent="0.25">
      <c r="A2311" s="22"/>
      <c r="F2311" s="23"/>
      <c r="G2311" s="23"/>
      <c r="H2311" s="14">
        <f>IF(F2311="","",F2311-N(G2311))</f>
      </c>
      <c r="I2311" s="24">
        <f>IF(A2311="","",IF(YEAR(A2311)&lt;&gt;Setup!$C$5,"",MONTH(A2311)))</f>
      </c>
    </row>
    <row r="2312" spans="1:9" x14ac:dyDescent="0.25">
      <c r="A2312" s="22"/>
      <c r="F2312" s="23"/>
      <c r="G2312" s="23"/>
      <c r="H2312" s="14">
        <f>IF(F2312="","",F2312-N(G2312))</f>
      </c>
      <c r="I2312" s="24">
        <f>IF(A2312="","",IF(YEAR(A2312)&lt;&gt;Setup!$C$5,"",MONTH(A2312)))</f>
      </c>
    </row>
    <row r="2313" spans="1:9" x14ac:dyDescent="0.25">
      <c r="A2313" s="22"/>
      <c r="F2313" s="23"/>
      <c r="G2313" s="23"/>
      <c r="H2313" s="14">
        <f>IF(F2313="","",F2313-N(G2313))</f>
      </c>
      <c r="I2313" s="24">
        <f>IF(A2313="","",IF(YEAR(A2313)&lt;&gt;Setup!$C$5,"",MONTH(A2313)))</f>
      </c>
    </row>
    <row r="2314" spans="1:9" x14ac:dyDescent="0.25">
      <c r="A2314" s="22"/>
      <c r="F2314" s="23"/>
      <c r="G2314" s="23"/>
      <c r="H2314" s="14">
        <f>IF(F2314="","",F2314-N(G2314))</f>
      </c>
      <c r="I2314" s="24">
        <f>IF(A2314="","",IF(YEAR(A2314)&lt;&gt;Setup!$C$5,"",MONTH(A2314)))</f>
      </c>
    </row>
    <row r="2315" spans="1:9" x14ac:dyDescent="0.25">
      <c r="A2315" s="22"/>
      <c r="F2315" s="23"/>
      <c r="G2315" s="23"/>
      <c r="H2315" s="14">
        <f>IF(F2315="","",F2315-N(G2315))</f>
      </c>
      <c r="I2315" s="24">
        <f>IF(A2315="","",IF(YEAR(A2315)&lt;&gt;Setup!$C$5,"",MONTH(A2315)))</f>
      </c>
    </row>
    <row r="2316" spans="1:9" x14ac:dyDescent="0.25">
      <c r="A2316" s="22"/>
      <c r="F2316" s="23"/>
      <c r="G2316" s="23"/>
      <c r="H2316" s="14">
        <f>IF(F2316="","",F2316-N(G2316))</f>
      </c>
      <c r="I2316" s="24">
        <f>IF(A2316="","",IF(YEAR(A2316)&lt;&gt;Setup!$C$5,"",MONTH(A2316)))</f>
      </c>
    </row>
    <row r="2317" spans="1:9" x14ac:dyDescent="0.25">
      <c r="A2317" s="22"/>
      <c r="F2317" s="23"/>
      <c r="G2317" s="23"/>
      <c r="H2317" s="14">
        <f>IF(F2317="","",F2317-N(G2317))</f>
      </c>
      <c r="I2317" s="24">
        <f>IF(A2317="","",IF(YEAR(A2317)&lt;&gt;Setup!$C$5,"",MONTH(A2317)))</f>
      </c>
    </row>
    <row r="2318" spans="1:9" x14ac:dyDescent="0.25">
      <c r="A2318" s="22"/>
      <c r="F2318" s="23"/>
      <c r="G2318" s="23"/>
      <c r="H2318" s="14">
        <f>IF(F2318="","",F2318-N(G2318))</f>
      </c>
      <c r="I2318" s="24">
        <f>IF(A2318="","",IF(YEAR(A2318)&lt;&gt;Setup!$C$5,"",MONTH(A2318)))</f>
      </c>
    </row>
    <row r="2319" spans="1:9" x14ac:dyDescent="0.25">
      <c r="A2319" s="22"/>
      <c r="F2319" s="23"/>
      <c r="G2319" s="23"/>
      <c r="H2319" s="14">
        <f>IF(F2319="","",F2319-N(G2319))</f>
      </c>
      <c r="I2319" s="24">
        <f>IF(A2319="","",IF(YEAR(A2319)&lt;&gt;Setup!$C$5,"",MONTH(A2319)))</f>
      </c>
    </row>
    <row r="2320" spans="1:9" x14ac:dyDescent="0.25">
      <c r="A2320" s="22"/>
      <c r="F2320" s="23"/>
      <c r="G2320" s="23"/>
      <c r="H2320" s="14">
        <f>IF(F2320="","",F2320-N(G2320))</f>
      </c>
      <c r="I2320" s="24">
        <f>IF(A2320="","",IF(YEAR(A2320)&lt;&gt;Setup!$C$5,"",MONTH(A2320)))</f>
      </c>
    </row>
    <row r="2321" spans="1:9" x14ac:dyDescent="0.25">
      <c r="A2321" s="22"/>
      <c r="F2321" s="23"/>
      <c r="G2321" s="23"/>
      <c r="H2321" s="14">
        <f>IF(F2321="","",F2321-N(G2321))</f>
      </c>
      <c r="I2321" s="24">
        <f>IF(A2321="","",IF(YEAR(A2321)&lt;&gt;Setup!$C$5,"",MONTH(A2321)))</f>
      </c>
    </row>
    <row r="2322" spans="1:9" x14ac:dyDescent="0.25">
      <c r="A2322" s="22"/>
      <c r="F2322" s="23"/>
      <c r="G2322" s="23"/>
      <c r="H2322" s="14">
        <f>IF(F2322="","",F2322-N(G2322))</f>
      </c>
      <c r="I2322" s="24">
        <f>IF(A2322="","",IF(YEAR(A2322)&lt;&gt;Setup!$C$5,"",MONTH(A2322)))</f>
      </c>
    </row>
    <row r="2323" spans="1:9" x14ac:dyDescent="0.25">
      <c r="A2323" s="22"/>
      <c r="F2323" s="23"/>
      <c r="G2323" s="23"/>
      <c r="H2323" s="14">
        <f>IF(F2323="","",F2323-N(G2323))</f>
      </c>
      <c r="I2323" s="24">
        <f>IF(A2323="","",IF(YEAR(A2323)&lt;&gt;Setup!$C$5,"",MONTH(A2323)))</f>
      </c>
    </row>
    <row r="2324" spans="1:9" x14ac:dyDescent="0.25">
      <c r="A2324" s="22"/>
      <c r="F2324" s="23"/>
      <c r="G2324" s="23"/>
      <c r="H2324" s="14">
        <f>IF(F2324="","",F2324-N(G2324))</f>
      </c>
      <c r="I2324" s="24">
        <f>IF(A2324="","",IF(YEAR(A2324)&lt;&gt;Setup!$C$5,"",MONTH(A2324)))</f>
      </c>
    </row>
    <row r="2325" spans="1:9" x14ac:dyDescent="0.25">
      <c r="A2325" s="22"/>
      <c r="F2325" s="23"/>
      <c r="G2325" s="23"/>
      <c r="H2325" s="14">
        <f>IF(F2325="","",F2325-N(G2325))</f>
      </c>
      <c r="I2325" s="24">
        <f>IF(A2325="","",IF(YEAR(A2325)&lt;&gt;Setup!$C$5,"",MONTH(A2325)))</f>
      </c>
    </row>
    <row r="2326" spans="1:9" x14ac:dyDescent="0.25">
      <c r="A2326" s="22"/>
      <c r="F2326" s="23"/>
      <c r="G2326" s="23"/>
      <c r="H2326" s="14">
        <f>IF(F2326="","",F2326-N(G2326))</f>
      </c>
      <c r="I2326" s="24">
        <f>IF(A2326="","",IF(YEAR(A2326)&lt;&gt;Setup!$C$5,"",MONTH(A2326)))</f>
      </c>
    </row>
    <row r="2327" spans="1:9" x14ac:dyDescent="0.25">
      <c r="A2327" s="22"/>
      <c r="F2327" s="23"/>
      <c r="G2327" s="23"/>
      <c r="H2327" s="14">
        <f>IF(F2327="","",F2327-N(G2327))</f>
      </c>
      <c r="I2327" s="24">
        <f>IF(A2327="","",IF(YEAR(A2327)&lt;&gt;Setup!$C$5,"",MONTH(A2327)))</f>
      </c>
    </row>
    <row r="2328" spans="1:9" x14ac:dyDescent="0.25">
      <c r="A2328" s="22"/>
      <c r="F2328" s="23"/>
      <c r="G2328" s="23"/>
      <c r="H2328" s="14">
        <f>IF(F2328="","",F2328-N(G2328))</f>
      </c>
      <c r="I2328" s="24">
        <f>IF(A2328="","",IF(YEAR(A2328)&lt;&gt;Setup!$C$5,"",MONTH(A2328)))</f>
      </c>
    </row>
    <row r="2329" spans="1:9" x14ac:dyDescent="0.25">
      <c r="A2329" s="22"/>
      <c r="F2329" s="23"/>
      <c r="G2329" s="23"/>
      <c r="H2329" s="14">
        <f>IF(F2329="","",F2329-N(G2329))</f>
      </c>
      <c r="I2329" s="24">
        <f>IF(A2329="","",IF(YEAR(A2329)&lt;&gt;Setup!$C$5,"",MONTH(A2329)))</f>
      </c>
    </row>
    <row r="2330" spans="1:9" x14ac:dyDescent="0.25">
      <c r="A2330" s="22"/>
      <c r="F2330" s="23"/>
      <c r="G2330" s="23"/>
      <c r="H2330" s="14">
        <f>IF(F2330="","",F2330-N(G2330))</f>
      </c>
      <c r="I2330" s="24">
        <f>IF(A2330="","",IF(YEAR(A2330)&lt;&gt;Setup!$C$5,"",MONTH(A2330)))</f>
      </c>
    </row>
    <row r="2331" spans="1:9" x14ac:dyDescent="0.25">
      <c r="A2331" s="22"/>
      <c r="F2331" s="23"/>
      <c r="G2331" s="23"/>
      <c r="H2331" s="14">
        <f>IF(F2331="","",F2331-N(G2331))</f>
      </c>
      <c r="I2331" s="24">
        <f>IF(A2331="","",IF(YEAR(A2331)&lt;&gt;Setup!$C$5,"",MONTH(A2331)))</f>
      </c>
    </row>
    <row r="2332" spans="1:9" x14ac:dyDescent="0.25">
      <c r="A2332" s="22"/>
      <c r="F2332" s="23"/>
      <c r="G2332" s="23"/>
      <c r="H2332" s="14">
        <f>IF(F2332="","",F2332-N(G2332))</f>
      </c>
      <c r="I2332" s="24">
        <f>IF(A2332="","",IF(YEAR(A2332)&lt;&gt;Setup!$C$5,"",MONTH(A2332)))</f>
      </c>
    </row>
    <row r="2333" spans="1:9" x14ac:dyDescent="0.25">
      <c r="A2333" s="22"/>
      <c r="F2333" s="23"/>
      <c r="G2333" s="23"/>
      <c r="H2333" s="14">
        <f>IF(F2333="","",F2333-N(G2333))</f>
      </c>
      <c r="I2333" s="24">
        <f>IF(A2333="","",IF(YEAR(A2333)&lt;&gt;Setup!$C$5,"",MONTH(A2333)))</f>
      </c>
    </row>
    <row r="2334" spans="1:9" x14ac:dyDescent="0.25">
      <c r="A2334" s="22"/>
      <c r="F2334" s="23"/>
      <c r="G2334" s="23"/>
      <c r="H2334" s="14">
        <f>IF(F2334="","",F2334-N(G2334))</f>
      </c>
      <c r="I2334" s="24">
        <f>IF(A2334="","",IF(YEAR(A2334)&lt;&gt;Setup!$C$5,"",MONTH(A2334)))</f>
      </c>
    </row>
    <row r="2335" spans="1:9" x14ac:dyDescent="0.25">
      <c r="A2335" s="22"/>
      <c r="F2335" s="23"/>
      <c r="G2335" s="23"/>
      <c r="H2335" s="14">
        <f>IF(F2335="","",F2335-N(G2335))</f>
      </c>
      <c r="I2335" s="24">
        <f>IF(A2335="","",IF(YEAR(A2335)&lt;&gt;Setup!$C$5,"",MONTH(A2335)))</f>
      </c>
    </row>
    <row r="2336" spans="1:9" x14ac:dyDescent="0.25">
      <c r="A2336" s="22"/>
      <c r="F2336" s="23"/>
      <c r="G2336" s="23"/>
      <c r="H2336" s="14">
        <f>IF(F2336="","",F2336-N(G2336))</f>
      </c>
      <c r="I2336" s="24">
        <f>IF(A2336="","",IF(YEAR(A2336)&lt;&gt;Setup!$C$5,"",MONTH(A2336)))</f>
      </c>
    </row>
    <row r="2337" spans="1:9" x14ac:dyDescent="0.25">
      <c r="A2337" s="22"/>
      <c r="F2337" s="23"/>
      <c r="G2337" s="23"/>
      <c r="H2337" s="14">
        <f>IF(F2337="","",F2337-N(G2337))</f>
      </c>
      <c r="I2337" s="24">
        <f>IF(A2337="","",IF(YEAR(A2337)&lt;&gt;Setup!$C$5,"",MONTH(A2337)))</f>
      </c>
    </row>
    <row r="2338" spans="1:9" x14ac:dyDescent="0.25">
      <c r="A2338" s="22"/>
      <c r="F2338" s="23"/>
      <c r="G2338" s="23"/>
      <c r="H2338" s="14">
        <f>IF(F2338="","",F2338-N(G2338))</f>
      </c>
      <c r="I2338" s="24">
        <f>IF(A2338="","",IF(YEAR(A2338)&lt;&gt;Setup!$C$5,"",MONTH(A2338)))</f>
      </c>
    </row>
    <row r="2339" spans="1:9" x14ac:dyDescent="0.25">
      <c r="A2339" s="22"/>
      <c r="F2339" s="23"/>
      <c r="G2339" s="23"/>
      <c r="H2339" s="14">
        <f>IF(F2339="","",F2339-N(G2339))</f>
      </c>
      <c r="I2339" s="24">
        <f>IF(A2339="","",IF(YEAR(A2339)&lt;&gt;Setup!$C$5,"",MONTH(A2339)))</f>
      </c>
    </row>
    <row r="2340" spans="1:9" x14ac:dyDescent="0.25">
      <c r="A2340" s="22"/>
      <c r="F2340" s="23"/>
      <c r="G2340" s="23"/>
      <c r="H2340" s="14">
        <f>IF(F2340="","",F2340-N(G2340))</f>
      </c>
      <c r="I2340" s="24">
        <f>IF(A2340="","",IF(YEAR(A2340)&lt;&gt;Setup!$C$5,"",MONTH(A2340)))</f>
      </c>
    </row>
    <row r="2341" spans="1:9" x14ac:dyDescent="0.25">
      <c r="A2341" s="22"/>
      <c r="F2341" s="23"/>
      <c r="G2341" s="23"/>
      <c r="H2341" s="14">
        <f>IF(F2341="","",F2341-N(G2341))</f>
      </c>
      <c r="I2341" s="24">
        <f>IF(A2341="","",IF(YEAR(A2341)&lt;&gt;Setup!$C$5,"",MONTH(A2341)))</f>
      </c>
    </row>
    <row r="2342" spans="1:9" x14ac:dyDescent="0.25">
      <c r="A2342" s="22"/>
      <c r="F2342" s="23"/>
      <c r="G2342" s="23"/>
      <c r="H2342" s="14">
        <f>IF(F2342="","",F2342-N(G2342))</f>
      </c>
      <c r="I2342" s="24">
        <f>IF(A2342="","",IF(YEAR(A2342)&lt;&gt;Setup!$C$5,"",MONTH(A2342)))</f>
      </c>
    </row>
    <row r="2343" spans="1:9" x14ac:dyDescent="0.25">
      <c r="A2343" s="22"/>
      <c r="F2343" s="23"/>
      <c r="G2343" s="23"/>
      <c r="H2343" s="14">
        <f>IF(F2343="","",F2343-N(G2343))</f>
      </c>
      <c r="I2343" s="24">
        <f>IF(A2343="","",IF(YEAR(A2343)&lt;&gt;Setup!$C$5,"",MONTH(A2343)))</f>
      </c>
    </row>
    <row r="2344" spans="1:9" x14ac:dyDescent="0.25">
      <c r="A2344" s="22"/>
      <c r="F2344" s="23"/>
      <c r="G2344" s="23"/>
      <c r="H2344" s="14">
        <f>IF(F2344="","",F2344-N(G2344))</f>
      </c>
      <c r="I2344" s="24">
        <f>IF(A2344="","",IF(YEAR(A2344)&lt;&gt;Setup!$C$5,"",MONTH(A2344)))</f>
      </c>
    </row>
    <row r="2345" spans="1:9" x14ac:dyDescent="0.25">
      <c r="A2345" s="22"/>
      <c r="F2345" s="23"/>
      <c r="G2345" s="23"/>
      <c r="H2345" s="14">
        <f>IF(F2345="","",F2345-N(G2345))</f>
      </c>
      <c r="I2345" s="24">
        <f>IF(A2345="","",IF(YEAR(A2345)&lt;&gt;Setup!$C$5,"",MONTH(A2345)))</f>
      </c>
    </row>
    <row r="2346" spans="1:9" x14ac:dyDescent="0.25">
      <c r="A2346" s="22"/>
      <c r="F2346" s="23"/>
      <c r="G2346" s="23"/>
      <c r="H2346" s="14">
        <f>IF(F2346="","",F2346-N(G2346))</f>
      </c>
      <c r="I2346" s="24">
        <f>IF(A2346="","",IF(YEAR(A2346)&lt;&gt;Setup!$C$5,"",MONTH(A2346)))</f>
      </c>
    </row>
    <row r="2347" spans="1:9" x14ac:dyDescent="0.25">
      <c r="A2347" s="22"/>
      <c r="F2347" s="23"/>
      <c r="G2347" s="23"/>
      <c r="H2347" s="14">
        <f>IF(F2347="","",F2347-N(G2347))</f>
      </c>
      <c r="I2347" s="24">
        <f>IF(A2347="","",IF(YEAR(A2347)&lt;&gt;Setup!$C$5,"",MONTH(A2347)))</f>
      </c>
    </row>
    <row r="2348" spans="1:9" x14ac:dyDescent="0.25">
      <c r="A2348" s="22"/>
      <c r="F2348" s="23"/>
      <c r="G2348" s="23"/>
      <c r="H2348" s="14">
        <f>IF(F2348="","",F2348-N(G2348))</f>
      </c>
      <c r="I2348" s="24">
        <f>IF(A2348="","",IF(YEAR(A2348)&lt;&gt;Setup!$C$5,"",MONTH(A2348)))</f>
      </c>
    </row>
    <row r="2349" spans="1:9" x14ac:dyDescent="0.25">
      <c r="A2349" s="22"/>
      <c r="F2349" s="23"/>
      <c r="G2349" s="23"/>
      <c r="H2349" s="14">
        <f>IF(F2349="","",F2349-N(G2349))</f>
      </c>
      <c r="I2349" s="24">
        <f>IF(A2349="","",IF(YEAR(A2349)&lt;&gt;Setup!$C$5,"",MONTH(A2349)))</f>
      </c>
    </row>
    <row r="2350" spans="1:9" x14ac:dyDescent="0.25">
      <c r="A2350" s="22"/>
      <c r="F2350" s="23"/>
      <c r="G2350" s="23"/>
      <c r="H2350" s="14">
        <f>IF(F2350="","",F2350-N(G2350))</f>
      </c>
      <c r="I2350" s="24">
        <f>IF(A2350="","",IF(YEAR(A2350)&lt;&gt;Setup!$C$5,"",MONTH(A2350)))</f>
      </c>
    </row>
    <row r="2351" spans="1:9" x14ac:dyDescent="0.25">
      <c r="A2351" s="22"/>
      <c r="F2351" s="23"/>
      <c r="G2351" s="23"/>
      <c r="H2351" s="14">
        <f>IF(F2351="","",F2351-N(G2351))</f>
      </c>
      <c r="I2351" s="24">
        <f>IF(A2351="","",IF(YEAR(A2351)&lt;&gt;Setup!$C$5,"",MONTH(A2351)))</f>
      </c>
    </row>
    <row r="2352" spans="1:9" x14ac:dyDescent="0.25">
      <c r="A2352" s="22"/>
      <c r="F2352" s="23"/>
      <c r="G2352" s="23"/>
      <c r="H2352" s="14">
        <f>IF(F2352="","",F2352-N(G2352))</f>
      </c>
      <c r="I2352" s="24">
        <f>IF(A2352="","",IF(YEAR(A2352)&lt;&gt;Setup!$C$5,"",MONTH(A2352)))</f>
      </c>
    </row>
    <row r="2353" spans="1:9" x14ac:dyDescent="0.25">
      <c r="A2353" s="22"/>
      <c r="F2353" s="23"/>
      <c r="G2353" s="23"/>
      <c r="H2353" s="14">
        <f>IF(F2353="","",F2353-N(G2353))</f>
      </c>
      <c r="I2353" s="24">
        <f>IF(A2353="","",IF(YEAR(A2353)&lt;&gt;Setup!$C$5,"",MONTH(A2353)))</f>
      </c>
    </row>
    <row r="2354" spans="1:9" x14ac:dyDescent="0.25">
      <c r="A2354" s="22"/>
      <c r="F2354" s="23"/>
      <c r="G2354" s="23"/>
      <c r="H2354" s="14">
        <f>IF(F2354="","",F2354-N(G2354))</f>
      </c>
      <c r="I2354" s="24">
        <f>IF(A2354="","",IF(YEAR(A2354)&lt;&gt;Setup!$C$5,"",MONTH(A2354)))</f>
      </c>
    </row>
    <row r="2355" spans="1:9" x14ac:dyDescent="0.25">
      <c r="A2355" s="22"/>
      <c r="F2355" s="23"/>
      <c r="G2355" s="23"/>
      <c r="H2355" s="14">
        <f>IF(F2355="","",F2355-N(G2355))</f>
      </c>
      <c r="I2355" s="24">
        <f>IF(A2355="","",IF(YEAR(A2355)&lt;&gt;Setup!$C$5,"",MONTH(A2355)))</f>
      </c>
    </row>
    <row r="2356" spans="1:9" x14ac:dyDescent="0.25">
      <c r="A2356" s="22"/>
      <c r="F2356" s="23"/>
      <c r="G2356" s="23"/>
      <c r="H2356" s="14">
        <f>IF(F2356="","",F2356-N(G2356))</f>
      </c>
      <c r="I2356" s="24">
        <f>IF(A2356="","",IF(YEAR(A2356)&lt;&gt;Setup!$C$5,"",MONTH(A2356)))</f>
      </c>
    </row>
    <row r="2357" spans="1:9" x14ac:dyDescent="0.25">
      <c r="A2357" s="22"/>
      <c r="F2357" s="23"/>
      <c r="G2357" s="23"/>
      <c r="H2357" s="14">
        <f>IF(F2357="","",F2357-N(G2357))</f>
      </c>
      <c r="I2357" s="24">
        <f>IF(A2357="","",IF(YEAR(A2357)&lt;&gt;Setup!$C$5,"",MONTH(A2357)))</f>
      </c>
    </row>
    <row r="2358" spans="1:9" x14ac:dyDescent="0.25">
      <c r="A2358" s="22"/>
      <c r="F2358" s="23"/>
      <c r="G2358" s="23"/>
      <c r="H2358" s="14">
        <f>IF(F2358="","",F2358-N(G2358))</f>
      </c>
      <c r="I2358" s="24">
        <f>IF(A2358="","",IF(YEAR(A2358)&lt;&gt;Setup!$C$5,"",MONTH(A2358)))</f>
      </c>
    </row>
    <row r="2359" spans="1:9" x14ac:dyDescent="0.25">
      <c r="A2359" s="22"/>
      <c r="F2359" s="23"/>
      <c r="G2359" s="23"/>
      <c r="H2359" s="14">
        <f>IF(F2359="","",F2359-N(G2359))</f>
      </c>
      <c r="I2359" s="24">
        <f>IF(A2359="","",IF(YEAR(A2359)&lt;&gt;Setup!$C$5,"",MONTH(A2359)))</f>
      </c>
    </row>
    <row r="2360" spans="1:9" x14ac:dyDescent="0.25">
      <c r="A2360" s="22"/>
      <c r="F2360" s="23"/>
      <c r="G2360" s="23"/>
      <c r="H2360" s="14">
        <f>IF(F2360="","",F2360-N(G2360))</f>
      </c>
      <c r="I2360" s="24">
        <f>IF(A2360="","",IF(YEAR(A2360)&lt;&gt;Setup!$C$5,"",MONTH(A2360)))</f>
      </c>
    </row>
    <row r="2361" spans="1:9" x14ac:dyDescent="0.25">
      <c r="A2361" s="22"/>
      <c r="F2361" s="23"/>
      <c r="G2361" s="23"/>
      <c r="H2361" s="14">
        <f>IF(F2361="","",F2361-N(G2361))</f>
      </c>
      <c r="I2361" s="24">
        <f>IF(A2361="","",IF(YEAR(A2361)&lt;&gt;Setup!$C$5,"",MONTH(A2361)))</f>
      </c>
    </row>
    <row r="2362" spans="1:9" x14ac:dyDescent="0.25">
      <c r="A2362" s="22"/>
      <c r="F2362" s="23"/>
      <c r="G2362" s="23"/>
      <c r="H2362" s="14">
        <f>IF(F2362="","",F2362-N(G2362))</f>
      </c>
      <c r="I2362" s="24">
        <f>IF(A2362="","",IF(YEAR(A2362)&lt;&gt;Setup!$C$5,"",MONTH(A2362)))</f>
      </c>
    </row>
    <row r="2363" spans="1:9" x14ac:dyDescent="0.25">
      <c r="A2363" s="22"/>
      <c r="F2363" s="23"/>
      <c r="G2363" s="23"/>
      <c r="H2363" s="14">
        <f>IF(F2363="","",F2363-N(G2363))</f>
      </c>
      <c r="I2363" s="24">
        <f>IF(A2363="","",IF(YEAR(A2363)&lt;&gt;Setup!$C$5,"",MONTH(A2363)))</f>
      </c>
    </row>
    <row r="2364" spans="1:9" x14ac:dyDescent="0.25">
      <c r="A2364" s="22"/>
      <c r="F2364" s="23"/>
      <c r="G2364" s="23"/>
      <c r="H2364" s="14">
        <f>IF(F2364="","",F2364-N(G2364))</f>
      </c>
      <c r="I2364" s="24">
        <f>IF(A2364="","",IF(YEAR(A2364)&lt;&gt;Setup!$C$5,"",MONTH(A2364)))</f>
      </c>
    </row>
    <row r="2365" spans="1:9" x14ac:dyDescent="0.25">
      <c r="A2365" s="22"/>
      <c r="F2365" s="23"/>
      <c r="G2365" s="23"/>
      <c r="H2365" s="14">
        <f>IF(F2365="","",F2365-N(G2365))</f>
      </c>
      <c r="I2365" s="24">
        <f>IF(A2365="","",IF(YEAR(A2365)&lt;&gt;Setup!$C$5,"",MONTH(A2365)))</f>
      </c>
    </row>
    <row r="2366" spans="1:9" x14ac:dyDescent="0.25">
      <c r="A2366" s="22"/>
      <c r="F2366" s="23"/>
      <c r="G2366" s="23"/>
      <c r="H2366" s="14">
        <f>IF(F2366="","",F2366-N(G2366))</f>
      </c>
      <c r="I2366" s="24">
        <f>IF(A2366="","",IF(YEAR(A2366)&lt;&gt;Setup!$C$5,"",MONTH(A2366)))</f>
      </c>
    </row>
    <row r="2367" spans="1:9" x14ac:dyDescent="0.25">
      <c r="A2367" s="22"/>
      <c r="F2367" s="23"/>
      <c r="G2367" s="23"/>
      <c r="H2367" s="14">
        <f>IF(F2367="","",F2367-N(G2367))</f>
      </c>
      <c r="I2367" s="24">
        <f>IF(A2367="","",IF(YEAR(A2367)&lt;&gt;Setup!$C$5,"",MONTH(A2367)))</f>
      </c>
    </row>
    <row r="2368" spans="1:9" x14ac:dyDescent="0.25">
      <c r="A2368" s="22"/>
      <c r="F2368" s="23"/>
      <c r="G2368" s="23"/>
      <c r="H2368" s="14">
        <f>IF(F2368="","",F2368-N(G2368))</f>
      </c>
      <c r="I2368" s="24">
        <f>IF(A2368="","",IF(YEAR(A2368)&lt;&gt;Setup!$C$5,"",MONTH(A2368)))</f>
      </c>
    </row>
    <row r="2369" spans="1:9" x14ac:dyDescent="0.25">
      <c r="A2369" s="22"/>
      <c r="F2369" s="23"/>
      <c r="G2369" s="23"/>
      <c r="H2369" s="14">
        <f>IF(F2369="","",F2369-N(G2369))</f>
      </c>
      <c r="I2369" s="24">
        <f>IF(A2369="","",IF(YEAR(A2369)&lt;&gt;Setup!$C$5,"",MONTH(A2369)))</f>
      </c>
    </row>
    <row r="2370" spans="1:9" x14ac:dyDescent="0.25">
      <c r="A2370" s="22"/>
      <c r="F2370" s="23"/>
      <c r="G2370" s="23"/>
      <c r="H2370" s="14">
        <f>IF(F2370="","",F2370-N(G2370))</f>
      </c>
      <c r="I2370" s="24">
        <f>IF(A2370="","",IF(YEAR(A2370)&lt;&gt;Setup!$C$5,"",MONTH(A2370)))</f>
      </c>
    </row>
    <row r="2371" spans="1:9" x14ac:dyDescent="0.25">
      <c r="A2371" s="22"/>
      <c r="F2371" s="23"/>
      <c r="G2371" s="23"/>
      <c r="H2371" s="14">
        <f>IF(F2371="","",F2371-N(G2371))</f>
      </c>
      <c r="I2371" s="24">
        <f>IF(A2371="","",IF(YEAR(A2371)&lt;&gt;Setup!$C$5,"",MONTH(A2371)))</f>
      </c>
    </row>
    <row r="2372" spans="1:9" x14ac:dyDescent="0.25">
      <c r="A2372" s="22"/>
      <c r="F2372" s="23"/>
      <c r="G2372" s="23"/>
      <c r="H2372" s="14">
        <f>IF(F2372="","",F2372-N(G2372))</f>
      </c>
      <c r="I2372" s="24">
        <f>IF(A2372="","",IF(YEAR(A2372)&lt;&gt;Setup!$C$5,"",MONTH(A2372)))</f>
      </c>
    </row>
    <row r="2373" spans="1:9" x14ac:dyDescent="0.25">
      <c r="A2373" s="22"/>
      <c r="F2373" s="23"/>
      <c r="G2373" s="23"/>
      <c r="H2373" s="14">
        <f>IF(F2373="","",F2373-N(G2373))</f>
      </c>
      <c r="I2373" s="24">
        <f>IF(A2373="","",IF(YEAR(A2373)&lt;&gt;Setup!$C$5,"",MONTH(A2373)))</f>
      </c>
    </row>
    <row r="2374" spans="1:9" x14ac:dyDescent="0.25">
      <c r="A2374" s="22"/>
      <c r="F2374" s="23"/>
      <c r="G2374" s="23"/>
      <c r="H2374" s="14">
        <f>IF(F2374="","",F2374-N(G2374))</f>
      </c>
      <c r="I2374" s="24">
        <f>IF(A2374="","",IF(YEAR(A2374)&lt;&gt;Setup!$C$5,"",MONTH(A2374)))</f>
      </c>
    </row>
    <row r="2375" spans="1:9" x14ac:dyDescent="0.25">
      <c r="A2375" s="22"/>
      <c r="F2375" s="23"/>
      <c r="G2375" s="23"/>
      <c r="H2375" s="14">
        <f>IF(F2375="","",F2375-N(G2375))</f>
      </c>
      <c r="I2375" s="24">
        <f>IF(A2375="","",IF(YEAR(A2375)&lt;&gt;Setup!$C$5,"",MONTH(A2375)))</f>
      </c>
    </row>
    <row r="2376" spans="1:9" x14ac:dyDescent="0.25">
      <c r="A2376" s="22"/>
      <c r="F2376" s="23"/>
      <c r="G2376" s="23"/>
      <c r="H2376" s="14">
        <f>IF(F2376="","",F2376-N(G2376))</f>
      </c>
      <c r="I2376" s="24">
        <f>IF(A2376="","",IF(YEAR(A2376)&lt;&gt;Setup!$C$5,"",MONTH(A2376)))</f>
      </c>
    </row>
    <row r="2377" spans="1:9" x14ac:dyDescent="0.25">
      <c r="A2377" s="22"/>
      <c r="F2377" s="23"/>
      <c r="G2377" s="23"/>
      <c r="H2377" s="14">
        <f>IF(F2377="","",F2377-N(G2377))</f>
      </c>
      <c r="I2377" s="24">
        <f>IF(A2377="","",IF(YEAR(A2377)&lt;&gt;Setup!$C$5,"",MONTH(A2377)))</f>
      </c>
    </row>
    <row r="2378" spans="1:9" x14ac:dyDescent="0.25">
      <c r="A2378" s="22"/>
      <c r="F2378" s="23"/>
      <c r="G2378" s="23"/>
      <c r="H2378" s="14">
        <f>IF(F2378="","",F2378-N(G2378))</f>
      </c>
      <c r="I2378" s="24">
        <f>IF(A2378="","",IF(YEAR(A2378)&lt;&gt;Setup!$C$5,"",MONTH(A2378)))</f>
      </c>
    </row>
    <row r="2379" spans="1:9" x14ac:dyDescent="0.25">
      <c r="A2379" s="22"/>
      <c r="F2379" s="23"/>
      <c r="G2379" s="23"/>
      <c r="H2379" s="14">
        <f>IF(F2379="","",F2379-N(G2379))</f>
      </c>
      <c r="I2379" s="24">
        <f>IF(A2379="","",IF(YEAR(A2379)&lt;&gt;Setup!$C$5,"",MONTH(A2379)))</f>
      </c>
    </row>
    <row r="2380" spans="1:9" x14ac:dyDescent="0.25">
      <c r="A2380" s="22"/>
      <c r="F2380" s="23"/>
      <c r="G2380" s="23"/>
      <c r="H2380" s="14">
        <f>IF(F2380="","",F2380-N(G2380))</f>
      </c>
      <c r="I2380" s="24">
        <f>IF(A2380="","",IF(YEAR(A2380)&lt;&gt;Setup!$C$5,"",MONTH(A2380)))</f>
      </c>
    </row>
    <row r="2381" spans="1:9" x14ac:dyDescent="0.25">
      <c r="A2381" s="22"/>
      <c r="F2381" s="23"/>
      <c r="G2381" s="23"/>
      <c r="H2381" s="14">
        <f>IF(F2381="","",F2381-N(G2381))</f>
      </c>
      <c r="I2381" s="24">
        <f>IF(A2381="","",IF(YEAR(A2381)&lt;&gt;Setup!$C$5,"",MONTH(A2381)))</f>
      </c>
    </row>
    <row r="2382" spans="1:9" x14ac:dyDescent="0.25">
      <c r="A2382" s="22"/>
      <c r="F2382" s="23"/>
      <c r="G2382" s="23"/>
      <c r="H2382" s="14">
        <f>IF(F2382="","",F2382-N(G2382))</f>
      </c>
      <c r="I2382" s="24">
        <f>IF(A2382="","",IF(YEAR(A2382)&lt;&gt;Setup!$C$5,"",MONTH(A2382)))</f>
      </c>
    </row>
    <row r="2383" spans="1:9" x14ac:dyDescent="0.25">
      <c r="A2383" s="22"/>
      <c r="F2383" s="23"/>
      <c r="G2383" s="23"/>
      <c r="H2383" s="14">
        <f>IF(F2383="","",F2383-N(G2383))</f>
      </c>
      <c r="I2383" s="24">
        <f>IF(A2383="","",IF(YEAR(A2383)&lt;&gt;Setup!$C$5,"",MONTH(A2383)))</f>
      </c>
    </row>
    <row r="2384" spans="1:9" x14ac:dyDescent="0.25">
      <c r="A2384" s="22"/>
      <c r="F2384" s="23"/>
      <c r="G2384" s="23"/>
      <c r="H2384" s="14">
        <f>IF(F2384="","",F2384-N(G2384))</f>
      </c>
      <c r="I2384" s="24">
        <f>IF(A2384="","",IF(YEAR(A2384)&lt;&gt;Setup!$C$5,"",MONTH(A2384)))</f>
      </c>
    </row>
    <row r="2385" spans="1:9" x14ac:dyDescent="0.25">
      <c r="A2385" s="22"/>
      <c r="F2385" s="23"/>
      <c r="G2385" s="23"/>
      <c r="H2385" s="14">
        <f>IF(F2385="","",F2385-N(G2385))</f>
      </c>
      <c r="I2385" s="24">
        <f>IF(A2385="","",IF(YEAR(A2385)&lt;&gt;Setup!$C$5,"",MONTH(A2385)))</f>
      </c>
    </row>
    <row r="2386" spans="1:9" x14ac:dyDescent="0.25">
      <c r="A2386" s="22"/>
      <c r="F2386" s="23"/>
      <c r="G2386" s="23"/>
      <c r="H2386" s="14">
        <f>IF(F2386="","",F2386-N(G2386))</f>
      </c>
      <c r="I2386" s="24">
        <f>IF(A2386="","",IF(YEAR(A2386)&lt;&gt;Setup!$C$5,"",MONTH(A2386)))</f>
      </c>
    </row>
    <row r="2387" spans="1:9" x14ac:dyDescent="0.25">
      <c r="A2387" s="22"/>
      <c r="F2387" s="23"/>
      <c r="G2387" s="23"/>
      <c r="H2387" s="14">
        <f>IF(F2387="","",F2387-N(G2387))</f>
      </c>
      <c r="I2387" s="24">
        <f>IF(A2387="","",IF(YEAR(A2387)&lt;&gt;Setup!$C$5,"",MONTH(A2387)))</f>
      </c>
    </row>
    <row r="2388" spans="1:9" x14ac:dyDescent="0.25">
      <c r="A2388" s="22"/>
      <c r="F2388" s="23"/>
      <c r="G2388" s="23"/>
      <c r="H2388" s="14">
        <f>IF(F2388="","",F2388-N(G2388))</f>
      </c>
      <c r="I2388" s="24">
        <f>IF(A2388="","",IF(YEAR(A2388)&lt;&gt;Setup!$C$5,"",MONTH(A2388)))</f>
      </c>
    </row>
    <row r="2389" spans="1:9" x14ac:dyDescent="0.25">
      <c r="A2389" s="22"/>
      <c r="F2389" s="23"/>
      <c r="G2389" s="23"/>
      <c r="H2389" s="14">
        <f>IF(F2389="","",F2389-N(G2389))</f>
      </c>
      <c r="I2389" s="24">
        <f>IF(A2389="","",IF(YEAR(A2389)&lt;&gt;Setup!$C$5,"",MONTH(A2389)))</f>
      </c>
    </row>
    <row r="2390" spans="1:9" x14ac:dyDescent="0.25">
      <c r="A2390" s="22"/>
      <c r="F2390" s="23"/>
      <c r="G2390" s="23"/>
      <c r="H2390" s="14">
        <f>IF(F2390="","",F2390-N(G2390))</f>
      </c>
      <c r="I2390" s="24">
        <f>IF(A2390="","",IF(YEAR(A2390)&lt;&gt;Setup!$C$5,"",MONTH(A2390)))</f>
      </c>
    </row>
    <row r="2391" spans="1:9" x14ac:dyDescent="0.25">
      <c r="A2391" s="22"/>
      <c r="F2391" s="23"/>
      <c r="G2391" s="23"/>
      <c r="H2391" s="14">
        <f>IF(F2391="","",F2391-N(G2391))</f>
      </c>
      <c r="I2391" s="24">
        <f>IF(A2391="","",IF(YEAR(A2391)&lt;&gt;Setup!$C$5,"",MONTH(A2391)))</f>
      </c>
    </row>
    <row r="2392" spans="1:9" x14ac:dyDescent="0.25">
      <c r="A2392" s="22"/>
      <c r="F2392" s="23"/>
      <c r="G2392" s="23"/>
      <c r="H2392" s="14">
        <f>IF(F2392="","",F2392-N(G2392))</f>
      </c>
      <c r="I2392" s="24">
        <f>IF(A2392="","",IF(YEAR(A2392)&lt;&gt;Setup!$C$5,"",MONTH(A2392)))</f>
      </c>
    </row>
    <row r="2393" spans="1:9" x14ac:dyDescent="0.25">
      <c r="A2393" s="22"/>
      <c r="F2393" s="23"/>
      <c r="G2393" s="23"/>
      <c r="H2393" s="14">
        <f>IF(F2393="","",F2393-N(G2393))</f>
      </c>
      <c r="I2393" s="24">
        <f>IF(A2393="","",IF(YEAR(A2393)&lt;&gt;Setup!$C$5,"",MONTH(A2393)))</f>
      </c>
    </row>
    <row r="2394" spans="1:9" x14ac:dyDescent="0.25">
      <c r="A2394" s="22"/>
      <c r="F2394" s="23"/>
      <c r="G2394" s="23"/>
      <c r="H2394" s="14">
        <f>IF(F2394="","",F2394-N(G2394))</f>
      </c>
      <c r="I2394" s="24">
        <f>IF(A2394="","",IF(YEAR(A2394)&lt;&gt;Setup!$C$5,"",MONTH(A2394)))</f>
      </c>
    </row>
    <row r="2395" spans="1:9" x14ac:dyDescent="0.25">
      <c r="A2395" s="22"/>
      <c r="F2395" s="23"/>
      <c r="G2395" s="23"/>
      <c r="H2395" s="14">
        <f>IF(F2395="","",F2395-N(G2395))</f>
      </c>
      <c r="I2395" s="24">
        <f>IF(A2395="","",IF(YEAR(A2395)&lt;&gt;Setup!$C$5,"",MONTH(A2395)))</f>
      </c>
    </row>
    <row r="2396" spans="1:9" x14ac:dyDescent="0.25">
      <c r="A2396" s="22"/>
      <c r="F2396" s="23"/>
      <c r="G2396" s="23"/>
      <c r="H2396" s="14">
        <f>IF(F2396="","",F2396-N(G2396))</f>
      </c>
      <c r="I2396" s="24">
        <f>IF(A2396="","",IF(YEAR(A2396)&lt;&gt;Setup!$C$5,"",MONTH(A2396)))</f>
      </c>
    </row>
    <row r="2397" spans="1:9" x14ac:dyDescent="0.25">
      <c r="A2397" s="22"/>
      <c r="F2397" s="23"/>
      <c r="G2397" s="23"/>
      <c r="H2397" s="14">
        <f>IF(F2397="","",F2397-N(G2397))</f>
      </c>
      <c r="I2397" s="24">
        <f>IF(A2397="","",IF(YEAR(A2397)&lt;&gt;Setup!$C$5,"",MONTH(A2397)))</f>
      </c>
    </row>
    <row r="2398" spans="1:9" x14ac:dyDescent="0.25">
      <c r="A2398" s="22"/>
      <c r="F2398" s="23"/>
      <c r="G2398" s="23"/>
      <c r="H2398" s="14">
        <f>IF(F2398="","",F2398-N(G2398))</f>
      </c>
      <c r="I2398" s="24">
        <f>IF(A2398="","",IF(YEAR(A2398)&lt;&gt;Setup!$C$5,"",MONTH(A2398)))</f>
      </c>
    </row>
    <row r="2399" spans="1:9" x14ac:dyDescent="0.25">
      <c r="A2399" s="22"/>
      <c r="F2399" s="23"/>
      <c r="G2399" s="23"/>
      <c r="H2399" s="14">
        <f>IF(F2399="","",F2399-N(G2399))</f>
      </c>
      <c r="I2399" s="24">
        <f>IF(A2399="","",IF(YEAR(A2399)&lt;&gt;Setup!$C$5,"",MONTH(A2399)))</f>
      </c>
    </row>
    <row r="2400" spans="1:9" x14ac:dyDescent="0.25">
      <c r="A2400" s="22"/>
      <c r="F2400" s="23"/>
      <c r="G2400" s="23"/>
      <c r="H2400" s="14">
        <f>IF(F2400="","",F2400-N(G2400))</f>
      </c>
      <c r="I2400" s="24">
        <f>IF(A2400="","",IF(YEAR(A2400)&lt;&gt;Setup!$C$5,"",MONTH(A2400)))</f>
      </c>
    </row>
    <row r="2401" spans="1:9" x14ac:dyDescent="0.25">
      <c r="A2401" s="22"/>
      <c r="F2401" s="23"/>
      <c r="G2401" s="23"/>
      <c r="H2401" s="14">
        <f>IF(F2401="","",F2401-N(G2401))</f>
      </c>
      <c r="I2401" s="24">
        <f>IF(A2401="","",IF(YEAR(A2401)&lt;&gt;Setup!$C$5,"",MONTH(A2401)))</f>
      </c>
    </row>
    <row r="2402" spans="1:9" x14ac:dyDescent="0.25">
      <c r="A2402" s="22"/>
      <c r="F2402" s="23"/>
      <c r="G2402" s="23"/>
      <c r="H2402" s="14">
        <f>IF(F2402="","",F2402-N(G2402))</f>
      </c>
      <c r="I2402" s="24">
        <f>IF(A2402="","",IF(YEAR(A2402)&lt;&gt;Setup!$C$5,"",MONTH(A2402)))</f>
      </c>
    </row>
    <row r="2403" spans="1:9" x14ac:dyDescent="0.25">
      <c r="A2403" s="22"/>
      <c r="F2403" s="23"/>
      <c r="G2403" s="23"/>
      <c r="H2403" s="14">
        <f>IF(F2403="","",F2403-N(G2403))</f>
      </c>
      <c r="I2403" s="24">
        <f>IF(A2403="","",IF(YEAR(A2403)&lt;&gt;Setup!$C$5,"",MONTH(A2403)))</f>
      </c>
    </row>
    <row r="2404" spans="1:9" x14ac:dyDescent="0.25">
      <c r="A2404" s="22"/>
      <c r="F2404" s="23"/>
      <c r="G2404" s="23"/>
      <c r="H2404" s="14">
        <f>IF(F2404="","",F2404-N(G2404))</f>
      </c>
      <c r="I2404" s="24">
        <f>IF(A2404="","",IF(YEAR(A2404)&lt;&gt;Setup!$C$5,"",MONTH(A2404)))</f>
      </c>
    </row>
    <row r="2405" spans="1:9" x14ac:dyDescent="0.25">
      <c r="A2405" s="22"/>
      <c r="F2405" s="23"/>
      <c r="G2405" s="23"/>
      <c r="H2405" s="14">
        <f>IF(F2405="","",F2405-N(G2405))</f>
      </c>
      <c r="I2405" s="24">
        <f>IF(A2405="","",IF(YEAR(A2405)&lt;&gt;Setup!$C$5,"",MONTH(A2405)))</f>
      </c>
    </row>
    <row r="2406" spans="1:9" x14ac:dyDescent="0.25">
      <c r="A2406" s="22"/>
      <c r="F2406" s="23"/>
      <c r="G2406" s="23"/>
      <c r="H2406" s="14">
        <f>IF(F2406="","",F2406-N(G2406))</f>
      </c>
      <c r="I2406" s="24">
        <f>IF(A2406="","",IF(YEAR(A2406)&lt;&gt;Setup!$C$5,"",MONTH(A2406)))</f>
      </c>
    </row>
    <row r="2407" spans="1:9" x14ac:dyDescent="0.25">
      <c r="A2407" s="22"/>
      <c r="F2407" s="23"/>
      <c r="G2407" s="23"/>
      <c r="H2407" s="14">
        <f>IF(F2407="","",F2407-N(G2407))</f>
      </c>
      <c r="I2407" s="24">
        <f>IF(A2407="","",IF(YEAR(A2407)&lt;&gt;Setup!$C$5,"",MONTH(A2407)))</f>
      </c>
    </row>
    <row r="2408" spans="1:9" x14ac:dyDescent="0.25">
      <c r="A2408" s="22"/>
      <c r="F2408" s="23"/>
      <c r="G2408" s="23"/>
      <c r="H2408" s="14">
        <f>IF(F2408="","",F2408-N(G2408))</f>
      </c>
      <c r="I2408" s="24">
        <f>IF(A2408="","",IF(YEAR(A2408)&lt;&gt;Setup!$C$5,"",MONTH(A2408)))</f>
      </c>
    </row>
    <row r="2409" spans="1:9" x14ac:dyDescent="0.25">
      <c r="A2409" s="22"/>
      <c r="F2409" s="23"/>
      <c r="G2409" s="23"/>
      <c r="H2409" s="14">
        <f>IF(F2409="","",F2409-N(G2409))</f>
      </c>
      <c r="I2409" s="24">
        <f>IF(A2409="","",IF(YEAR(A2409)&lt;&gt;Setup!$C$5,"",MONTH(A2409)))</f>
      </c>
    </row>
    <row r="2410" spans="1:9" x14ac:dyDescent="0.25">
      <c r="A2410" s="22"/>
      <c r="F2410" s="23"/>
      <c r="G2410" s="23"/>
      <c r="H2410" s="14">
        <f>IF(F2410="","",F2410-N(G2410))</f>
      </c>
      <c r="I2410" s="24">
        <f>IF(A2410="","",IF(YEAR(A2410)&lt;&gt;Setup!$C$5,"",MONTH(A2410)))</f>
      </c>
    </row>
    <row r="2411" spans="1:9" x14ac:dyDescent="0.25">
      <c r="A2411" s="22"/>
      <c r="F2411" s="23"/>
      <c r="G2411" s="23"/>
      <c r="H2411" s="14">
        <f>IF(F2411="","",F2411-N(G2411))</f>
      </c>
      <c r="I2411" s="24">
        <f>IF(A2411="","",IF(YEAR(A2411)&lt;&gt;Setup!$C$5,"",MONTH(A2411)))</f>
      </c>
    </row>
    <row r="2412" spans="1:9" x14ac:dyDescent="0.25">
      <c r="A2412" s="22"/>
      <c r="F2412" s="23"/>
      <c r="G2412" s="23"/>
      <c r="H2412" s="14">
        <f>IF(F2412="","",F2412-N(G2412))</f>
      </c>
      <c r="I2412" s="24">
        <f>IF(A2412="","",IF(YEAR(A2412)&lt;&gt;Setup!$C$5,"",MONTH(A2412)))</f>
      </c>
    </row>
    <row r="2413" spans="1:9" x14ac:dyDescent="0.25">
      <c r="A2413" s="22"/>
      <c r="F2413" s="23"/>
      <c r="G2413" s="23"/>
      <c r="H2413" s="14">
        <f>IF(F2413="","",F2413-N(G2413))</f>
      </c>
      <c r="I2413" s="24">
        <f>IF(A2413="","",IF(YEAR(A2413)&lt;&gt;Setup!$C$5,"",MONTH(A2413)))</f>
      </c>
    </row>
    <row r="2414" spans="1:9" x14ac:dyDescent="0.25">
      <c r="A2414" s="22"/>
      <c r="F2414" s="23"/>
      <c r="G2414" s="23"/>
      <c r="H2414" s="14">
        <f>IF(F2414="","",F2414-N(G2414))</f>
      </c>
      <c r="I2414" s="24">
        <f>IF(A2414="","",IF(YEAR(A2414)&lt;&gt;Setup!$C$5,"",MONTH(A2414)))</f>
      </c>
    </row>
    <row r="2415" spans="1:9" x14ac:dyDescent="0.25">
      <c r="A2415" s="22"/>
      <c r="F2415" s="23"/>
      <c r="G2415" s="23"/>
      <c r="H2415" s="14">
        <f>IF(F2415="","",F2415-N(G2415))</f>
      </c>
      <c r="I2415" s="24">
        <f>IF(A2415="","",IF(YEAR(A2415)&lt;&gt;Setup!$C$5,"",MONTH(A2415)))</f>
      </c>
    </row>
    <row r="2416" spans="1:9" x14ac:dyDescent="0.25">
      <c r="A2416" s="22"/>
      <c r="F2416" s="23"/>
      <c r="G2416" s="23"/>
      <c r="H2416" s="14">
        <f>IF(F2416="","",F2416-N(G2416))</f>
      </c>
      <c r="I2416" s="24">
        <f>IF(A2416="","",IF(YEAR(A2416)&lt;&gt;Setup!$C$5,"",MONTH(A2416)))</f>
      </c>
    </row>
    <row r="2417" spans="1:9" x14ac:dyDescent="0.25">
      <c r="A2417" s="22"/>
      <c r="F2417" s="23"/>
      <c r="G2417" s="23"/>
      <c r="H2417" s="14">
        <f>IF(F2417="","",F2417-N(G2417))</f>
      </c>
      <c r="I2417" s="24">
        <f>IF(A2417="","",IF(YEAR(A2417)&lt;&gt;Setup!$C$5,"",MONTH(A2417)))</f>
      </c>
    </row>
    <row r="2418" spans="1:9" x14ac:dyDescent="0.25">
      <c r="A2418" s="22"/>
      <c r="F2418" s="23"/>
      <c r="G2418" s="23"/>
      <c r="H2418" s="14">
        <f>IF(F2418="","",F2418-N(G2418))</f>
      </c>
      <c r="I2418" s="24">
        <f>IF(A2418="","",IF(YEAR(A2418)&lt;&gt;Setup!$C$5,"",MONTH(A2418)))</f>
      </c>
    </row>
    <row r="2419" spans="1:9" x14ac:dyDescent="0.25">
      <c r="A2419" s="22"/>
      <c r="F2419" s="23"/>
      <c r="G2419" s="23"/>
      <c r="H2419" s="14">
        <f>IF(F2419="","",F2419-N(G2419))</f>
      </c>
      <c r="I2419" s="24">
        <f>IF(A2419="","",IF(YEAR(A2419)&lt;&gt;Setup!$C$5,"",MONTH(A2419)))</f>
      </c>
    </row>
    <row r="2420" spans="1:9" x14ac:dyDescent="0.25">
      <c r="A2420" s="22"/>
      <c r="F2420" s="23"/>
      <c r="G2420" s="23"/>
      <c r="H2420" s="14">
        <f>IF(F2420="","",F2420-N(G2420))</f>
      </c>
      <c r="I2420" s="24">
        <f>IF(A2420="","",IF(YEAR(A2420)&lt;&gt;Setup!$C$5,"",MONTH(A2420)))</f>
      </c>
    </row>
    <row r="2421" spans="1:9" x14ac:dyDescent="0.25">
      <c r="A2421" s="22"/>
      <c r="F2421" s="23"/>
      <c r="G2421" s="23"/>
      <c r="H2421" s="14">
        <f>IF(F2421="","",F2421-N(G2421))</f>
      </c>
      <c r="I2421" s="24">
        <f>IF(A2421="","",IF(YEAR(A2421)&lt;&gt;Setup!$C$5,"",MONTH(A2421)))</f>
      </c>
    </row>
    <row r="2422" spans="1:9" x14ac:dyDescent="0.25">
      <c r="A2422" s="22"/>
      <c r="F2422" s="23"/>
      <c r="G2422" s="23"/>
      <c r="H2422" s="14">
        <f>IF(F2422="","",F2422-N(G2422))</f>
      </c>
      <c r="I2422" s="24">
        <f>IF(A2422="","",IF(YEAR(A2422)&lt;&gt;Setup!$C$5,"",MONTH(A2422)))</f>
      </c>
    </row>
    <row r="2423" spans="1:9" x14ac:dyDescent="0.25">
      <c r="A2423" s="22"/>
      <c r="F2423" s="23"/>
      <c r="G2423" s="23"/>
      <c r="H2423" s="14">
        <f>IF(F2423="","",F2423-N(G2423))</f>
      </c>
      <c r="I2423" s="24">
        <f>IF(A2423="","",IF(YEAR(A2423)&lt;&gt;Setup!$C$5,"",MONTH(A2423)))</f>
      </c>
    </row>
    <row r="2424" spans="1:9" x14ac:dyDescent="0.25">
      <c r="A2424" s="22"/>
      <c r="F2424" s="23"/>
      <c r="G2424" s="23"/>
      <c r="H2424" s="14">
        <f>IF(F2424="","",F2424-N(G2424))</f>
      </c>
      <c r="I2424" s="24">
        <f>IF(A2424="","",IF(YEAR(A2424)&lt;&gt;Setup!$C$5,"",MONTH(A2424)))</f>
      </c>
    </row>
    <row r="2425" spans="1:9" x14ac:dyDescent="0.25">
      <c r="A2425" s="22"/>
      <c r="F2425" s="23"/>
      <c r="G2425" s="23"/>
      <c r="H2425" s="14">
        <f>IF(F2425="","",F2425-N(G2425))</f>
      </c>
      <c r="I2425" s="24">
        <f>IF(A2425="","",IF(YEAR(A2425)&lt;&gt;Setup!$C$5,"",MONTH(A2425)))</f>
      </c>
    </row>
    <row r="2426" spans="1:9" x14ac:dyDescent="0.25">
      <c r="A2426" s="22"/>
      <c r="F2426" s="23"/>
      <c r="G2426" s="23"/>
      <c r="H2426" s="14">
        <f>IF(F2426="","",F2426-N(G2426))</f>
      </c>
      <c r="I2426" s="24">
        <f>IF(A2426="","",IF(YEAR(A2426)&lt;&gt;Setup!$C$5,"",MONTH(A2426)))</f>
      </c>
    </row>
    <row r="2427" spans="1:9" x14ac:dyDescent="0.25">
      <c r="A2427" s="22"/>
      <c r="F2427" s="23"/>
      <c r="G2427" s="23"/>
      <c r="H2427" s="14">
        <f>IF(F2427="","",F2427-N(G2427))</f>
      </c>
      <c r="I2427" s="24">
        <f>IF(A2427="","",IF(YEAR(A2427)&lt;&gt;Setup!$C$5,"",MONTH(A2427)))</f>
      </c>
    </row>
    <row r="2428" spans="1:9" x14ac:dyDescent="0.25">
      <c r="A2428" s="22"/>
      <c r="F2428" s="23"/>
      <c r="G2428" s="23"/>
      <c r="H2428" s="14">
        <f>IF(F2428="","",F2428-N(G2428))</f>
      </c>
      <c r="I2428" s="24">
        <f>IF(A2428="","",IF(YEAR(A2428)&lt;&gt;Setup!$C$5,"",MONTH(A2428)))</f>
      </c>
    </row>
    <row r="2429" spans="1:9" x14ac:dyDescent="0.25">
      <c r="A2429" s="22"/>
      <c r="F2429" s="23"/>
      <c r="G2429" s="23"/>
      <c r="H2429" s="14">
        <f>IF(F2429="","",F2429-N(G2429))</f>
      </c>
      <c r="I2429" s="24">
        <f>IF(A2429="","",IF(YEAR(A2429)&lt;&gt;Setup!$C$5,"",MONTH(A2429)))</f>
      </c>
    </row>
    <row r="2430" spans="1:9" x14ac:dyDescent="0.25">
      <c r="A2430" s="22"/>
      <c r="F2430" s="23"/>
      <c r="G2430" s="23"/>
      <c r="H2430" s="14">
        <f>IF(F2430="","",F2430-N(G2430))</f>
      </c>
      <c r="I2430" s="24">
        <f>IF(A2430="","",IF(YEAR(A2430)&lt;&gt;Setup!$C$5,"",MONTH(A2430)))</f>
      </c>
    </row>
    <row r="2431" spans="1:9" x14ac:dyDescent="0.25">
      <c r="A2431" s="22"/>
      <c r="F2431" s="23"/>
      <c r="G2431" s="23"/>
      <c r="H2431" s="14">
        <f>IF(F2431="","",F2431-N(G2431))</f>
      </c>
      <c r="I2431" s="24">
        <f>IF(A2431="","",IF(YEAR(A2431)&lt;&gt;Setup!$C$5,"",MONTH(A2431)))</f>
      </c>
    </row>
    <row r="2432" spans="1:9" x14ac:dyDescent="0.25">
      <c r="A2432" s="22"/>
      <c r="F2432" s="23"/>
      <c r="G2432" s="23"/>
      <c r="H2432" s="14">
        <f>IF(F2432="","",F2432-N(G2432))</f>
      </c>
      <c r="I2432" s="24">
        <f>IF(A2432="","",IF(YEAR(A2432)&lt;&gt;Setup!$C$5,"",MONTH(A2432)))</f>
      </c>
    </row>
    <row r="2433" spans="1:9" x14ac:dyDescent="0.25">
      <c r="A2433" s="22"/>
      <c r="F2433" s="23"/>
      <c r="G2433" s="23"/>
      <c r="H2433" s="14">
        <f>IF(F2433="","",F2433-N(G2433))</f>
      </c>
      <c r="I2433" s="24">
        <f>IF(A2433="","",IF(YEAR(A2433)&lt;&gt;Setup!$C$5,"",MONTH(A2433)))</f>
      </c>
    </row>
    <row r="2434" spans="1:9" x14ac:dyDescent="0.25">
      <c r="A2434" s="22"/>
      <c r="F2434" s="23"/>
      <c r="G2434" s="23"/>
      <c r="H2434" s="14">
        <f>IF(F2434="","",F2434-N(G2434))</f>
      </c>
      <c r="I2434" s="24">
        <f>IF(A2434="","",IF(YEAR(A2434)&lt;&gt;Setup!$C$5,"",MONTH(A2434)))</f>
      </c>
    </row>
    <row r="2435" spans="1:9" x14ac:dyDescent="0.25">
      <c r="A2435" s="22"/>
      <c r="F2435" s="23"/>
      <c r="G2435" s="23"/>
      <c r="H2435" s="14">
        <f>IF(F2435="","",F2435-N(G2435))</f>
      </c>
      <c r="I2435" s="24">
        <f>IF(A2435="","",IF(YEAR(A2435)&lt;&gt;Setup!$C$5,"",MONTH(A2435)))</f>
      </c>
    </row>
    <row r="2436" spans="1:9" x14ac:dyDescent="0.25">
      <c r="A2436" s="22"/>
      <c r="F2436" s="23"/>
      <c r="G2436" s="23"/>
      <c r="H2436" s="14">
        <f>IF(F2436="","",F2436-N(G2436))</f>
      </c>
      <c r="I2436" s="24">
        <f>IF(A2436="","",IF(YEAR(A2436)&lt;&gt;Setup!$C$5,"",MONTH(A2436)))</f>
      </c>
    </row>
    <row r="2437" spans="1:9" x14ac:dyDescent="0.25">
      <c r="A2437" s="22"/>
      <c r="F2437" s="23"/>
      <c r="G2437" s="23"/>
      <c r="H2437" s="14">
        <f>IF(F2437="","",F2437-N(G2437))</f>
      </c>
      <c r="I2437" s="24">
        <f>IF(A2437="","",IF(YEAR(A2437)&lt;&gt;Setup!$C$5,"",MONTH(A2437)))</f>
      </c>
    </row>
    <row r="2438" spans="1:9" x14ac:dyDescent="0.25">
      <c r="A2438" s="22"/>
      <c r="F2438" s="23"/>
      <c r="G2438" s="23"/>
      <c r="H2438" s="14">
        <f>IF(F2438="","",F2438-N(G2438))</f>
      </c>
      <c r="I2438" s="24">
        <f>IF(A2438="","",IF(YEAR(A2438)&lt;&gt;Setup!$C$5,"",MONTH(A2438)))</f>
      </c>
    </row>
    <row r="2439" spans="1:9" x14ac:dyDescent="0.25">
      <c r="A2439" s="22"/>
      <c r="F2439" s="23"/>
      <c r="G2439" s="23"/>
      <c r="H2439" s="14">
        <f>IF(F2439="","",F2439-N(G2439))</f>
      </c>
      <c r="I2439" s="24">
        <f>IF(A2439="","",IF(YEAR(A2439)&lt;&gt;Setup!$C$5,"",MONTH(A2439)))</f>
      </c>
    </row>
    <row r="2440" spans="1:9" x14ac:dyDescent="0.25">
      <c r="A2440" s="22"/>
      <c r="F2440" s="23"/>
      <c r="G2440" s="23"/>
      <c r="H2440" s="14">
        <f>IF(F2440="","",F2440-N(G2440))</f>
      </c>
      <c r="I2440" s="24">
        <f>IF(A2440="","",IF(YEAR(A2440)&lt;&gt;Setup!$C$5,"",MONTH(A2440)))</f>
      </c>
    </row>
    <row r="2441" spans="1:9" x14ac:dyDescent="0.25">
      <c r="A2441" s="22"/>
      <c r="F2441" s="23"/>
      <c r="G2441" s="23"/>
      <c r="H2441" s="14">
        <f>IF(F2441="","",F2441-N(G2441))</f>
      </c>
      <c r="I2441" s="24">
        <f>IF(A2441="","",IF(YEAR(A2441)&lt;&gt;Setup!$C$5,"",MONTH(A2441)))</f>
      </c>
    </row>
    <row r="2442" spans="1:9" x14ac:dyDescent="0.25">
      <c r="A2442" s="22"/>
      <c r="F2442" s="23"/>
      <c r="G2442" s="23"/>
      <c r="H2442" s="14">
        <f>IF(F2442="","",F2442-N(G2442))</f>
      </c>
      <c r="I2442" s="24">
        <f>IF(A2442="","",IF(YEAR(A2442)&lt;&gt;Setup!$C$5,"",MONTH(A2442)))</f>
      </c>
    </row>
    <row r="2443" spans="1:9" x14ac:dyDescent="0.25">
      <c r="A2443" s="22"/>
      <c r="F2443" s="23"/>
      <c r="G2443" s="23"/>
      <c r="H2443" s="14">
        <f>IF(F2443="","",F2443-N(G2443))</f>
      </c>
      <c r="I2443" s="24">
        <f>IF(A2443="","",IF(YEAR(A2443)&lt;&gt;Setup!$C$5,"",MONTH(A2443)))</f>
      </c>
    </row>
    <row r="2444" spans="1:9" x14ac:dyDescent="0.25">
      <c r="A2444" s="22"/>
      <c r="F2444" s="23"/>
      <c r="G2444" s="23"/>
      <c r="H2444" s="14">
        <f>IF(F2444="","",F2444-N(G2444))</f>
      </c>
      <c r="I2444" s="24">
        <f>IF(A2444="","",IF(YEAR(A2444)&lt;&gt;Setup!$C$5,"",MONTH(A2444)))</f>
      </c>
    </row>
    <row r="2445" spans="1:9" x14ac:dyDescent="0.25">
      <c r="A2445" s="22"/>
      <c r="F2445" s="23"/>
      <c r="G2445" s="23"/>
      <c r="H2445" s="14">
        <f>IF(F2445="","",F2445-N(G2445))</f>
      </c>
      <c r="I2445" s="24">
        <f>IF(A2445="","",IF(YEAR(A2445)&lt;&gt;Setup!$C$5,"",MONTH(A2445)))</f>
      </c>
    </row>
    <row r="2446" spans="1:9" x14ac:dyDescent="0.25">
      <c r="A2446" s="22"/>
      <c r="F2446" s="23"/>
      <c r="G2446" s="23"/>
      <c r="H2446" s="14">
        <f>IF(F2446="","",F2446-N(G2446))</f>
      </c>
      <c r="I2446" s="24">
        <f>IF(A2446="","",IF(YEAR(A2446)&lt;&gt;Setup!$C$5,"",MONTH(A2446)))</f>
      </c>
    </row>
    <row r="2447" spans="1:9" x14ac:dyDescent="0.25">
      <c r="A2447" s="22"/>
      <c r="F2447" s="23"/>
      <c r="G2447" s="23"/>
      <c r="H2447" s="14">
        <f>IF(F2447="","",F2447-N(G2447))</f>
      </c>
      <c r="I2447" s="24">
        <f>IF(A2447="","",IF(YEAR(A2447)&lt;&gt;Setup!$C$5,"",MONTH(A2447)))</f>
      </c>
    </row>
    <row r="2448" spans="1:9" x14ac:dyDescent="0.25">
      <c r="A2448" s="22"/>
      <c r="F2448" s="23"/>
      <c r="G2448" s="23"/>
      <c r="H2448" s="14">
        <f>IF(F2448="","",F2448-N(G2448))</f>
      </c>
      <c r="I2448" s="24">
        <f>IF(A2448="","",IF(YEAR(A2448)&lt;&gt;Setup!$C$5,"",MONTH(A2448)))</f>
      </c>
    </row>
    <row r="2449" spans="1:9" x14ac:dyDescent="0.25">
      <c r="A2449" s="22"/>
      <c r="F2449" s="23"/>
      <c r="G2449" s="23"/>
      <c r="H2449" s="14">
        <f>IF(F2449="","",F2449-N(G2449))</f>
      </c>
      <c r="I2449" s="24">
        <f>IF(A2449="","",IF(YEAR(A2449)&lt;&gt;Setup!$C$5,"",MONTH(A2449)))</f>
      </c>
    </row>
    <row r="2450" spans="1:9" x14ac:dyDescent="0.25">
      <c r="A2450" s="22"/>
      <c r="F2450" s="23"/>
      <c r="G2450" s="23"/>
      <c r="H2450" s="14">
        <f>IF(F2450="","",F2450-N(G2450))</f>
      </c>
      <c r="I2450" s="24">
        <f>IF(A2450="","",IF(YEAR(A2450)&lt;&gt;Setup!$C$5,"",MONTH(A2450)))</f>
      </c>
    </row>
    <row r="2451" spans="1:9" x14ac:dyDescent="0.25">
      <c r="A2451" s="22"/>
      <c r="F2451" s="23"/>
      <c r="G2451" s="23"/>
      <c r="H2451" s="14">
        <f>IF(F2451="","",F2451-N(G2451))</f>
      </c>
      <c r="I2451" s="24">
        <f>IF(A2451="","",IF(YEAR(A2451)&lt;&gt;Setup!$C$5,"",MONTH(A2451)))</f>
      </c>
    </row>
    <row r="2452" spans="1:9" x14ac:dyDescent="0.25">
      <c r="A2452" s="22"/>
      <c r="F2452" s="23"/>
      <c r="G2452" s="23"/>
      <c r="H2452" s="14">
        <f>IF(F2452="","",F2452-N(G2452))</f>
      </c>
      <c r="I2452" s="24">
        <f>IF(A2452="","",IF(YEAR(A2452)&lt;&gt;Setup!$C$5,"",MONTH(A2452)))</f>
      </c>
    </row>
    <row r="2453" spans="1:9" x14ac:dyDescent="0.25">
      <c r="A2453" s="22"/>
      <c r="F2453" s="23"/>
      <c r="G2453" s="23"/>
      <c r="H2453" s="14">
        <f>IF(F2453="","",F2453-N(G2453))</f>
      </c>
      <c r="I2453" s="24">
        <f>IF(A2453="","",IF(YEAR(A2453)&lt;&gt;Setup!$C$5,"",MONTH(A2453)))</f>
      </c>
    </row>
    <row r="2454" spans="1:9" x14ac:dyDescent="0.25">
      <c r="A2454" s="22"/>
      <c r="F2454" s="23"/>
      <c r="G2454" s="23"/>
      <c r="H2454" s="14">
        <f>IF(F2454="","",F2454-N(G2454))</f>
      </c>
      <c r="I2454" s="24">
        <f>IF(A2454="","",IF(YEAR(A2454)&lt;&gt;Setup!$C$5,"",MONTH(A2454)))</f>
      </c>
    </row>
    <row r="2455" spans="1:9" x14ac:dyDescent="0.25">
      <c r="A2455" s="22"/>
      <c r="F2455" s="23"/>
      <c r="G2455" s="23"/>
      <c r="H2455" s="14">
        <f>IF(F2455="","",F2455-N(G2455))</f>
      </c>
      <c r="I2455" s="24">
        <f>IF(A2455="","",IF(YEAR(A2455)&lt;&gt;Setup!$C$5,"",MONTH(A2455)))</f>
      </c>
    </row>
    <row r="2456" spans="1:9" x14ac:dyDescent="0.25">
      <c r="A2456" s="22"/>
      <c r="F2456" s="23"/>
      <c r="G2456" s="23"/>
      <c r="H2456" s="14">
        <f>IF(F2456="","",F2456-N(G2456))</f>
      </c>
      <c r="I2456" s="24">
        <f>IF(A2456="","",IF(YEAR(A2456)&lt;&gt;Setup!$C$5,"",MONTH(A2456)))</f>
      </c>
    </row>
    <row r="2457" spans="1:9" x14ac:dyDescent="0.25">
      <c r="A2457" s="22"/>
      <c r="F2457" s="23"/>
      <c r="G2457" s="23"/>
      <c r="H2457" s="14">
        <f>IF(F2457="","",F2457-N(G2457))</f>
      </c>
      <c r="I2457" s="24">
        <f>IF(A2457="","",IF(YEAR(A2457)&lt;&gt;Setup!$C$5,"",MONTH(A2457)))</f>
      </c>
    </row>
    <row r="2458" spans="1:9" x14ac:dyDescent="0.25">
      <c r="A2458" s="22"/>
      <c r="F2458" s="23"/>
      <c r="G2458" s="23"/>
      <c r="H2458" s="14">
        <f>IF(F2458="","",F2458-N(G2458))</f>
      </c>
      <c r="I2458" s="24">
        <f>IF(A2458="","",IF(YEAR(A2458)&lt;&gt;Setup!$C$5,"",MONTH(A2458)))</f>
      </c>
    </row>
    <row r="2459" spans="1:9" x14ac:dyDescent="0.25">
      <c r="A2459" s="22"/>
      <c r="F2459" s="23"/>
      <c r="G2459" s="23"/>
      <c r="H2459" s="14">
        <f>IF(F2459="","",F2459-N(G2459))</f>
      </c>
      <c r="I2459" s="24">
        <f>IF(A2459="","",IF(YEAR(A2459)&lt;&gt;Setup!$C$5,"",MONTH(A2459)))</f>
      </c>
    </row>
    <row r="2460" spans="1:9" x14ac:dyDescent="0.25">
      <c r="A2460" s="22"/>
      <c r="F2460" s="23"/>
      <c r="G2460" s="23"/>
      <c r="H2460" s="14">
        <f>IF(F2460="","",F2460-N(G2460))</f>
      </c>
      <c r="I2460" s="24">
        <f>IF(A2460="","",IF(YEAR(A2460)&lt;&gt;Setup!$C$5,"",MONTH(A2460)))</f>
      </c>
    </row>
    <row r="2461" spans="1:9" x14ac:dyDescent="0.25">
      <c r="A2461" s="22"/>
      <c r="F2461" s="23"/>
      <c r="G2461" s="23"/>
      <c r="H2461" s="14">
        <f>IF(F2461="","",F2461-N(G2461))</f>
      </c>
      <c r="I2461" s="24">
        <f>IF(A2461="","",IF(YEAR(A2461)&lt;&gt;Setup!$C$5,"",MONTH(A2461)))</f>
      </c>
    </row>
    <row r="2462" spans="1:9" x14ac:dyDescent="0.25">
      <c r="A2462" s="22"/>
      <c r="F2462" s="23"/>
      <c r="G2462" s="23"/>
      <c r="H2462" s="14">
        <f>IF(F2462="","",F2462-N(G2462))</f>
      </c>
      <c r="I2462" s="24">
        <f>IF(A2462="","",IF(YEAR(A2462)&lt;&gt;Setup!$C$5,"",MONTH(A2462)))</f>
      </c>
    </row>
    <row r="2463" spans="1:9" x14ac:dyDescent="0.25">
      <c r="A2463" s="22"/>
      <c r="F2463" s="23"/>
      <c r="G2463" s="23"/>
      <c r="H2463" s="14">
        <f>IF(F2463="","",F2463-N(G2463))</f>
      </c>
      <c r="I2463" s="24">
        <f>IF(A2463="","",IF(YEAR(A2463)&lt;&gt;Setup!$C$5,"",MONTH(A2463)))</f>
      </c>
    </row>
    <row r="2464" spans="1:9" x14ac:dyDescent="0.25">
      <c r="A2464" s="22"/>
      <c r="F2464" s="23"/>
      <c r="G2464" s="23"/>
      <c r="H2464" s="14">
        <f>IF(F2464="","",F2464-N(G2464))</f>
      </c>
      <c r="I2464" s="24">
        <f>IF(A2464="","",IF(YEAR(A2464)&lt;&gt;Setup!$C$5,"",MONTH(A2464)))</f>
      </c>
    </row>
    <row r="2465" spans="1:9" x14ac:dyDescent="0.25">
      <c r="A2465" s="22"/>
      <c r="F2465" s="23"/>
      <c r="G2465" s="23"/>
      <c r="H2465" s="14">
        <f>IF(F2465="","",F2465-N(G2465))</f>
      </c>
      <c r="I2465" s="24">
        <f>IF(A2465="","",IF(YEAR(A2465)&lt;&gt;Setup!$C$5,"",MONTH(A2465)))</f>
      </c>
    </row>
    <row r="2466" spans="1:9" x14ac:dyDescent="0.25">
      <c r="A2466" s="22"/>
      <c r="F2466" s="23"/>
      <c r="G2466" s="23"/>
      <c r="H2466" s="14">
        <f>IF(F2466="","",F2466-N(G2466))</f>
      </c>
      <c r="I2466" s="24">
        <f>IF(A2466="","",IF(YEAR(A2466)&lt;&gt;Setup!$C$5,"",MONTH(A2466)))</f>
      </c>
    </row>
    <row r="2467" spans="1:9" x14ac:dyDescent="0.25">
      <c r="A2467" s="22"/>
      <c r="F2467" s="23"/>
      <c r="G2467" s="23"/>
      <c r="H2467" s="14">
        <f>IF(F2467="","",F2467-N(G2467))</f>
      </c>
      <c r="I2467" s="24">
        <f>IF(A2467="","",IF(YEAR(A2467)&lt;&gt;Setup!$C$5,"",MONTH(A2467)))</f>
      </c>
    </row>
    <row r="2468" spans="1:9" x14ac:dyDescent="0.25">
      <c r="A2468" s="22"/>
      <c r="F2468" s="23"/>
      <c r="G2468" s="23"/>
      <c r="H2468" s="14">
        <f>IF(F2468="","",F2468-N(G2468))</f>
      </c>
      <c r="I2468" s="24">
        <f>IF(A2468="","",IF(YEAR(A2468)&lt;&gt;Setup!$C$5,"",MONTH(A2468)))</f>
      </c>
    </row>
    <row r="2469" spans="1:9" x14ac:dyDescent="0.25">
      <c r="A2469" s="22"/>
      <c r="F2469" s="23"/>
      <c r="G2469" s="23"/>
      <c r="H2469" s="14">
        <f>IF(F2469="","",F2469-N(G2469))</f>
      </c>
      <c r="I2469" s="24">
        <f>IF(A2469="","",IF(YEAR(A2469)&lt;&gt;Setup!$C$5,"",MONTH(A2469)))</f>
      </c>
    </row>
    <row r="2470" spans="1:9" x14ac:dyDescent="0.25">
      <c r="A2470" s="22"/>
      <c r="F2470" s="23"/>
      <c r="G2470" s="23"/>
      <c r="H2470" s="14">
        <f>IF(F2470="","",F2470-N(G2470))</f>
      </c>
      <c r="I2470" s="24">
        <f>IF(A2470="","",IF(YEAR(A2470)&lt;&gt;Setup!$C$5,"",MONTH(A2470)))</f>
      </c>
    </row>
    <row r="2471" spans="1:9" x14ac:dyDescent="0.25">
      <c r="A2471" s="22"/>
      <c r="F2471" s="23"/>
      <c r="G2471" s="23"/>
      <c r="H2471" s="14">
        <f>IF(F2471="","",F2471-N(G2471))</f>
      </c>
      <c r="I2471" s="24">
        <f>IF(A2471="","",IF(YEAR(A2471)&lt;&gt;Setup!$C$5,"",MONTH(A2471)))</f>
      </c>
    </row>
    <row r="2472" spans="1:9" x14ac:dyDescent="0.25">
      <c r="A2472" s="22"/>
      <c r="F2472" s="23"/>
      <c r="G2472" s="23"/>
      <c r="H2472" s="14">
        <f>IF(F2472="","",F2472-N(G2472))</f>
      </c>
      <c r="I2472" s="24">
        <f>IF(A2472="","",IF(YEAR(A2472)&lt;&gt;Setup!$C$5,"",MONTH(A2472)))</f>
      </c>
    </row>
    <row r="2473" spans="1:9" x14ac:dyDescent="0.25">
      <c r="A2473" s="22"/>
      <c r="F2473" s="23"/>
      <c r="G2473" s="23"/>
      <c r="H2473" s="14">
        <f>IF(F2473="","",F2473-N(G2473))</f>
      </c>
      <c r="I2473" s="24">
        <f>IF(A2473="","",IF(YEAR(A2473)&lt;&gt;Setup!$C$5,"",MONTH(A2473)))</f>
      </c>
    </row>
    <row r="2474" spans="1:9" x14ac:dyDescent="0.25">
      <c r="A2474" s="22"/>
      <c r="F2474" s="23"/>
      <c r="G2474" s="23"/>
      <c r="H2474" s="14">
        <f>IF(F2474="","",F2474-N(G2474))</f>
      </c>
      <c r="I2474" s="24">
        <f>IF(A2474="","",IF(YEAR(A2474)&lt;&gt;Setup!$C$5,"",MONTH(A2474)))</f>
      </c>
    </row>
    <row r="2475" spans="1:9" x14ac:dyDescent="0.25">
      <c r="A2475" s="22"/>
      <c r="F2475" s="23"/>
      <c r="G2475" s="23"/>
      <c r="H2475" s="14">
        <f>IF(F2475="","",F2475-N(G2475))</f>
      </c>
      <c r="I2475" s="24">
        <f>IF(A2475="","",IF(YEAR(A2475)&lt;&gt;Setup!$C$5,"",MONTH(A2475)))</f>
      </c>
    </row>
    <row r="2476" spans="1:9" x14ac:dyDescent="0.25">
      <c r="A2476" s="22"/>
      <c r="F2476" s="23"/>
      <c r="G2476" s="23"/>
      <c r="H2476" s="14">
        <f>IF(F2476="","",F2476-N(G2476))</f>
      </c>
      <c r="I2476" s="24">
        <f>IF(A2476="","",IF(YEAR(A2476)&lt;&gt;Setup!$C$5,"",MONTH(A2476)))</f>
      </c>
    </row>
    <row r="2477" spans="1:9" x14ac:dyDescent="0.25">
      <c r="A2477" s="22"/>
      <c r="F2477" s="23"/>
      <c r="G2477" s="23"/>
      <c r="H2477" s="14">
        <f>IF(F2477="","",F2477-N(G2477))</f>
      </c>
      <c r="I2477" s="24">
        <f>IF(A2477="","",IF(YEAR(A2477)&lt;&gt;Setup!$C$5,"",MONTH(A2477)))</f>
      </c>
    </row>
    <row r="2478" spans="1:9" x14ac:dyDescent="0.25">
      <c r="A2478" s="22"/>
      <c r="F2478" s="23"/>
      <c r="G2478" s="23"/>
      <c r="H2478" s="14">
        <f>IF(F2478="","",F2478-N(G2478))</f>
      </c>
      <c r="I2478" s="24">
        <f>IF(A2478="","",IF(YEAR(A2478)&lt;&gt;Setup!$C$5,"",MONTH(A2478)))</f>
      </c>
    </row>
    <row r="2479" spans="1:9" x14ac:dyDescent="0.25">
      <c r="A2479" s="22"/>
      <c r="F2479" s="23"/>
      <c r="G2479" s="23"/>
      <c r="H2479" s="14">
        <f>IF(F2479="","",F2479-N(G2479))</f>
      </c>
      <c r="I2479" s="24">
        <f>IF(A2479="","",IF(YEAR(A2479)&lt;&gt;Setup!$C$5,"",MONTH(A2479)))</f>
      </c>
    </row>
    <row r="2480" spans="1:9" x14ac:dyDescent="0.25">
      <c r="A2480" s="22"/>
      <c r="F2480" s="23"/>
      <c r="G2480" s="23"/>
      <c r="H2480" s="14">
        <f>IF(F2480="","",F2480-N(G2480))</f>
      </c>
      <c r="I2480" s="24">
        <f>IF(A2480="","",IF(YEAR(A2480)&lt;&gt;Setup!$C$5,"",MONTH(A2480)))</f>
      </c>
    </row>
    <row r="2481" spans="1:9" x14ac:dyDescent="0.25">
      <c r="A2481" s="22"/>
      <c r="F2481" s="23"/>
      <c r="G2481" s="23"/>
      <c r="H2481" s="14">
        <f>IF(F2481="","",F2481-N(G2481))</f>
      </c>
      <c r="I2481" s="24">
        <f>IF(A2481="","",IF(YEAR(A2481)&lt;&gt;Setup!$C$5,"",MONTH(A2481)))</f>
      </c>
    </row>
    <row r="2482" spans="1:9" x14ac:dyDescent="0.25">
      <c r="A2482" s="22"/>
      <c r="F2482" s="23"/>
      <c r="G2482" s="23"/>
      <c r="H2482" s="14">
        <f>IF(F2482="","",F2482-N(G2482))</f>
      </c>
      <c r="I2482" s="24">
        <f>IF(A2482="","",IF(YEAR(A2482)&lt;&gt;Setup!$C$5,"",MONTH(A2482)))</f>
      </c>
    </row>
    <row r="2483" spans="1:9" x14ac:dyDescent="0.25">
      <c r="A2483" s="22"/>
      <c r="F2483" s="23"/>
      <c r="G2483" s="23"/>
      <c r="H2483" s="14">
        <f>IF(F2483="","",F2483-N(G2483))</f>
      </c>
      <c r="I2483" s="24">
        <f>IF(A2483="","",IF(YEAR(A2483)&lt;&gt;Setup!$C$5,"",MONTH(A2483)))</f>
      </c>
    </row>
    <row r="2484" spans="1:9" x14ac:dyDescent="0.25">
      <c r="A2484" s="22"/>
      <c r="F2484" s="23"/>
      <c r="G2484" s="23"/>
      <c r="H2484" s="14">
        <f>IF(F2484="","",F2484-N(G2484))</f>
      </c>
      <c r="I2484" s="24">
        <f>IF(A2484="","",IF(YEAR(A2484)&lt;&gt;Setup!$C$5,"",MONTH(A2484)))</f>
      </c>
    </row>
    <row r="2485" spans="1:9" x14ac:dyDescent="0.25">
      <c r="A2485" s="22"/>
      <c r="F2485" s="23"/>
      <c r="G2485" s="23"/>
      <c r="H2485" s="14">
        <f>IF(F2485="","",F2485-N(G2485))</f>
      </c>
      <c r="I2485" s="24">
        <f>IF(A2485="","",IF(YEAR(A2485)&lt;&gt;Setup!$C$5,"",MONTH(A2485)))</f>
      </c>
    </row>
    <row r="2486" spans="1:9" x14ac:dyDescent="0.25">
      <c r="A2486" s="22"/>
      <c r="F2486" s="23"/>
      <c r="G2486" s="23"/>
      <c r="H2486" s="14">
        <f>IF(F2486="","",F2486-N(G2486))</f>
      </c>
      <c r="I2486" s="24">
        <f>IF(A2486="","",IF(YEAR(A2486)&lt;&gt;Setup!$C$5,"",MONTH(A2486)))</f>
      </c>
    </row>
    <row r="2487" spans="1:9" x14ac:dyDescent="0.25">
      <c r="A2487" s="22"/>
      <c r="F2487" s="23"/>
      <c r="G2487" s="23"/>
      <c r="H2487" s="14">
        <f>IF(F2487="","",F2487-N(G2487))</f>
      </c>
      <c r="I2487" s="24">
        <f>IF(A2487="","",IF(YEAR(A2487)&lt;&gt;Setup!$C$5,"",MONTH(A2487)))</f>
      </c>
    </row>
    <row r="2488" spans="1:9" x14ac:dyDescent="0.25">
      <c r="A2488" s="22"/>
      <c r="F2488" s="23"/>
      <c r="G2488" s="23"/>
      <c r="H2488" s="14">
        <f>IF(F2488="","",F2488-N(G2488))</f>
      </c>
      <c r="I2488" s="24">
        <f>IF(A2488="","",IF(YEAR(A2488)&lt;&gt;Setup!$C$5,"",MONTH(A2488)))</f>
      </c>
    </row>
    <row r="2489" spans="1:9" x14ac:dyDescent="0.25">
      <c r="A2489" s="22"/>
      <c r="F2489" s="23"/>
      <c r="G2489" s="23"/>
      <c r="H2489" s="14">
        <f>IF(F2489="","",F2489-N(G2489))</f>
      </c>
      <c r="I2489" s="24">
        <f>IF(A2489="","",IF(YEAR(A2489)&lt;&gt;Setup!$C$5,"",MONTH(A2489)))</f>
      </c>
    </row>
    <row r="2490" spans="1:9" x14ac:dyDescent="0.25">
      <c r="A2490" s="22"/>
      <c r="F2490" s="23"/>
      <c r="G2490" s="23"/>
      <c r="H2490" s="14">
        <f>IF(F2490="","",F2490-N(G2490))</f>
      </c>
      <c r="I2490" s="24">
        <f>IF(A2490="","",IF(YEAR(A2490)&lt;&gt;Setup!$C$5,"",MONTH(A2490)))</f>
      </c>
    </row>
    <row r="2491" spans="1:9" x14ac:dyDescent="0.25">
      <c r="A2491" s="22"/>
      <c r="F2491" s="23"/>
      <c r="G2491" s="23"/>
      <c r="H2491" s="14">
        <f>IF(F2491="","",F2491-N(G2491))</f>
      </c>
      <c r="I2491" s="24">
        <f>IF(A2491="","",IF(YEAR(A2491)&lt;&gt;Setup!$C$5,"",MONTH(A2491)))</f>
      </c>
    </row>
    <row r="2492" spans="1:9" x14ac:dyDescent="0.25">
      <c r="A2492" s="22"/>
      <c r="F2492" s="23"/>
      <c r="G2492" s="23"/>
      <c r="H2492" s="14">
        <f>IF(F2492="","",F2492-N(G2492))</f>
      </c>
      <c r="I2492" s="24">
        <f>IF(A2492="","",IF(YEAR(A2492)&lt;&gt;Setup!$C$5,"",MONTH(A2492)))</f>
      </c>
    </row>
    <row r="2493" spans="1:9" x14ac:dyDescent="0.25">
      <c r="A2493" s="22"/>
      <c r="F2493" s="23"/>
      <c r="G2493" s="23"/>
      <c r="H2493" s="14">
        <f>IF(F2493="","",F2493-N(G2493))</f>
      </c>
      <c r="I2493" s="24">
        <f>IF(A2493="","",IF(YEAR(A2493)&lt;&gt;Setup!$C$5,"",MONTH(A2493)))</f>
      </c>
    </row>
    <row r="2494" spans="1:9" x14ac:dyDescent="0.25">
      <c r="A2494" s="22"/>
      <c r="F2494" s="23"/>
      <c r="G2494" s="23"/>
      <c r="H2494" s="14">
        <f>IF(F2494="","",F2494-N(G2494))</f>
      </c>
      <c r="I2494" s="24">
        <f>IF(A2494="","",IF(YEAR(A2494)&lt;&gt;Setup!$C$5,"",MONTH(A2494)))</f>
      </c>
    </row>
    <row r="2495" spans="1:9" x14ac:dyDescent="0.25">
      <c r="A2495" s="22"/>
      <c r="F2495" s="23"/>
      <c r="G2495" s="23"/>
      <c r="H2495" s="14">
        <f>IF(F2495="","",F2495-N(G2495))</f>
      </c>
      <c r="I2495" s="24">
        <f>IF(A2495="","",IF(YEAR(A2495)&lt;&gt;Setup!$C$5,"",MONTH(A2495)))</f>
      </c>
    </row>
    <row r="2496" spans="1:9" x14ac:dyDescent="0.25">
      <c r="A2496" s="22"/>
      <c r="F2496" s="23"/>
      <c r="G2496" s="23"/>
      <c r="H2496" s="14">
        <f>IF(F2496="","",F2496-N(G2496))</f>
      </c>
      <c r="I2496" s="24">
        <f>IF(A2496="","",IF(YEAR(A2496)&lt;&gt;Setup!$C$5,"",MONTH(A2496)))</f>
      </c>
    </row>
    <row r="2497" spans="1:9" x14ac:dyDescent="0.25">
      <c r="A2497" s="22"/>
      <c r="F2497" s="23"/>
      <c r="G2497" s="23"/>
      <c r="H2497" s="14">
        <f>IF(F2497="","",F2497-N(G2497))</f>
      </c>
      <c r="I2497" s="24">
        <f>IF(A2497="","",IF(YEAR(A2497)&lt;&gt;Setup!$C$5,"",MONTH(A2497)))</f>
      </c>
    </row>
    <row r="2498" spans="1:9" x14ac:dyDescent="0.25">
      <c r="A2498" s="22"/>
      <c r="F2498" s="23"/>
      <c r="G2498" s="23"/>
      <c r="H2498" s="14">
        <f>IF(F2498="","",F2498-N(G2498))</f>
      </c>
      <c r="I2498" s="24">
        <f>IF(A2498="","",IF(YEAR(A2498)&lt;&gt;Setup!$C$5,"",MONTH(A2498)))</f>
      </c>
    </row>
    <row r="2499" spans="1:9" x14ac:dyDescent="0.25">
      <c r="A2499" s="22"/>
      <c r="F2499" s="23"/>
      <c r="G2499" s="23"/>
      <c r="H2499" s="14">
        <f>IF(F2499="","",F2499-N(G2499))</f>
      </c>
      <c r="I2499" s="24">
        <f>IF(A2499="","",IF(YEAR(A2499)&lt;&gt;Setup!$C$5,"",MONTH(A2499)))</f>
      </c>
    </row>
    <row r="2500" spans="1:9" x14ac:dyDescent="0.25">
      <c r="A2500" s="22"/>
      <c r="F2500" s="23"/>
      <c r="G2500" s="23"/>
      <c r="H2500" s="14">
        <f>IF(F2500="","",F2500-N(G2500))</f>
      </c>
      <c r="I2500" s="24">
        <f>IF(A2500="","",IF(YEAR(A2500)&lt;&gt;Setup!$C$5,"",MONTH(A2500)))</f>
      </c>
    </row>
    <row r="2501" spans="1:9" x14ac:dyDescent="0.25">
      <c r="A2501" s="22"/>
      <c r="F2501" s="23"/>
      <c r="G2501" s="23"/>
      <c r="H2501" s="14">
        <f>IF(F2501="","",F2501-N(G2501))</f>
      </c>
      <c r="I2501" s="24">
        <f>IF(A2501="","",IF(YEAR(A2501)&lt;&gt;Setup!$C$5,"",MONTH(A2501)))</f>
      </c>
    </row>
  </sheetData>
  <autoFilter ref="A1:I1"/>
  <dataValidations count="3">
    <dataValidation type="date" operator="greaterThan" allowBlank="1" sqref="A2:A2501">
      <formula1>36525</formula1>
    </dataValidation>
    <dataValidation type="list" allowBlank="1" sqref="D2:D2501">
      <formula1>Lists!$A$1:$A$11</formula1>
    </dataValidation>
    <dataValidation type="list" allowBlank="1" sqref="E2:E2501">
      <formula1>Lists!$C$1:$C$10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1"/>
  <sheetViews>
    <sheetView workbookViewId="0" showGridLines="0">
      <pane ySplit="1" topLeftCell="A2" activePane="bottomLeft" state="frozen"/>
      <selection pane="bottomLeft"/>
    </sheetView>
  </sheetViews>
  <sheetFormatPr defaultRowHeight="18" outlineLevelRow="0" outlineLevelCol="0" x14ac:dyDescent="55" customHeight="1"/>
  <cols>
    <col min="1" max="1" width="14" customWidth="1"/>
    <col min="2" max="2" width="26" customWidth="1"/>
    <col min="3" max="3" width="30" customWidth="1"/>
    <col min="4" max="4" width="26" customWidth="1"/>
    <col min="5" max="5" width="22" customWidth="1"/>
    <col min="6" max="6" width="15" customWidth="1"/>
    <col min="7" max="7" width="22" customWidth="1"/>
    <col min="8" max="8" width="8" style="20" customWidth="1"/>
  </cols>
  <sheetData>
    <row r="1" ht="30" customHeight="1" spans="1:8" x14ac:dyDescent="0.25">
      <c r="A1" s="13" t="s">
        <v>45</v>
      </c>
      <c r="B1" s="13" t="s">
        <v>67</v>
      </c>
      <c r="C1" s="13" t="s">
        <v>46</v>
      </c>
      <c r="D1" s="13" t="s">
        <v>39</v>
      </c>
      <c r="E1" s="13" t="s">
        <v>48</v>
      </c>
      <c r="F1" s="13" t="s">
        <v>40</v>
      </c>
      <c r="G1" s="13" t="s">
        <v>68</v>
      </c>
      <c r="H1" s="21" t="s">
        <v>21</v>
      </c>
    </row>
    <row r="2" spans="1:8" x14ac:dyDescent="0.25">
      <c r="A2" s="22">
        <v>46023</v>
      </c>
      <c r="B2" t="s">
        <v>69</v>
      </c>
      <c r="C2" t="s">
        <v>70</v>
      </c>
      <c r="D2" t="s">
        <v>71</v>
      </c>
      <c r="E2" t="s">
        <v>55</v>
      </c>
      <c r="F2" s="23">
        <v>1400</v>
      </c>
      <c r="H2" s="24">
        <f>IF(A2="","",IF(YEAR(A2)&lt;&gt;Setup!$C$5,"",MONTH(A2)))</f>
      </c>
    </row>
    <row r="3" spans="1:8" x14ac:dyDescent="0.25">
      <c r="A3" s="22">
        <v>46024</v>
      </c>
      <c r="B3" t="s">
        <v>72</v>
      </c>
      <c r="C3" t="s">
        <v>73</v>
      </c>
      <c r="D3" t="s">
        <v>74</v>
      </c>
      <c r="E3" t="s">
        <v>75</v>
      </c>
      <c r="F3" s="23">
        <v>89.99</v>
      </c>
      <c r="H3" s="24">
        <f>IF(A3="","",IF(YEAR(A3)&lt;&gt;Setup!$C$5,"",MONTH(A3)))</f>
      </c>
    </row>
    <row r="4" spans="1:8" x14ac:dyDescent="0.25">
      <c r="A4" s="22">
        <v>46024</v>
      </c>
      <c r="B4" t="s">
        <v>76</v>
      </c>
      <c r="C4" t="s">
        <v>77</v>
      </c>
      <c r="D4" t="s">
        <v>74</v>
      </c>
      <c r="E4" t="s">
        <v>75</v>
      </c>
      <c r="F4" s="23">
        <v>45</v>
      </c>
      <c r="H4" s="24">
        <f>IF(A4="","",IF(YEAR(A4)&lt;&gt;Setup!$C$5,"",MONTH(A4)))</f>
      </c>
    </row>
    <row r="5" spans="1:8" x14ac:dyDescent="0.25">
      <c r="A5" s="22">
        <v>46026</v>
      </c>
      <c r="B5" t="s">
        <v>78</v>
      </c>
      <c r="C5" t="s">
        <v>79</v>
      </c>
      <c r="D5" t="s">
        <v>79</v>
      </c>
      <c r="E5" t="s">
        <v>75</v>
      </c>
      <c r="F5" s="23">
        <v>132.5</v>
      </c>
      <c r="H5" s="24">
        <f>IF(A5="","",IF(YEAR(A5)&lt;&gt;Setup!$C$5,"",MONTH(A5)))</f>
      </c>
    </row>
    <row r="6" spans="1:8" x14ac:dyDescent="0.25">
      <c r="A6" s="22">
        <v>46028</v>
      </c>
      <c r="B6" t="s">
        <v>80</v>
      </c>
      <c r="C6" t="s">
        <v>81</v>
      </c>
      <c r="D6" t="s">
        <v>82</v>
      </c>
      <c r="E6" t="s">
        <v>75</v>
      </c>
      <c r="F6" s="23">
        <v>270</v>
      </c>
      <c r="H6" s="24">
        <f>IF(A6="","",IF(YEAR(A6)&lt;&gt;Setup!$C$5,"",MONTH(A6)))</f>
      </c>
    </row>
    <row r="7" spans="1:8" x14ac:dyDescent="0.25">
      <c r="A7" s="22">
        <v>46031</v>
      </c>
      <c r="B7" t="s">
        <v>83</v>
      </c>
      <c r="C7" t="s">
        <v>84</v>
      </c>
      <c r="D7" t="s">
        <v>85</v>
      </c>
      <c r="E7" t="s">
        <v>75</v>
      </c>
      <c r="F7" s="23">
        <v>285</v>
      </c>
      <c r="H7" s="24">
        <f>IF(A7="","",IF(YEAR(A7)&lt;&gt;Setup!$C$5,"",MONTH(A7)))</f>
      </c>
    </row>
    <row r="8" spans="1:8" x14ac:dyDescent="0.25">
      <c r="A8" s="22">
        <v>46032</v>
      </c>
      <c r="B8" t="s">
        <v>86</v>
      </c>
      <c r="C8" t="s">
        <v>87</v>
      </c>
      <c r="D8" t="s">
        <v>88</v>
      </c>
      <c r="E8" t="s">
        <v>55</v>
      </c>
      <c r="F8" s="23">
        <v>1250</v>
      </c>
      <c r="G8" t="s">
        <v>75</v>
      </c>
      <c r="H8" s="24">
        <f>IF(A8="","",IF(YEAR(A8)&lt;&gt;Setup!$C$5,"",MONTH(A8)))</f>
      </c>
    </row>
    <row r="9" spans="1:8" x14ac:dyDescent="0.25">
      <c r="A9" s="22">
        <v>46034</v>
      </c>
      <c r="B9" t="s">
        <v>89</v>
      </c>
      <c r="C9" t="s">
        <v>90</v>
      </c>
      <c r="D9" t="s">
        <v>91</v>
      </c>
      <c r="E9" t="s">
        <v>75</v>
      </c>
      <c r="F9" s="23">
        <v>25</v>
      </c>
      <c r="H9" s="24">
        <f>IF(A9="","",IF(YEAR(A9)&lt;&gt;Setup!$C$5,"",MONTH(A9)))</f>
      </c>
    </row>
    <row r="10" spans="1:8" x14ac:dyDescent="0.25">
      <c r="A10" s="22">
        <v>46036</v>
      </c>
      <c r="B10" t="s">
        <v>92</v>
      </c>
      <c r="C10" t="s">
        <v>93</v>
      </c>
      <c r="D10" t="s">
        <v>94</v>
      </c>
      <c r="E10" t="s">
        <v>55</v>
      </c>
      <c r="F10" s="23">
        <v>40</v>
      </c>
      <c r="H10" s="24">
        <f>IF(A10="","",IF(YEAR(A10)&lt;&gt;Setup!$C$5,"",MONTH(A10)))</f>
      </c>
    </row>
    <row r="11" spans="1:8" x14ac:dyDescent="0.25">
      <c r="A11" s="22">
        <v>46037</v>
      </c>
      <c r="B11" t="s">
        <v>95</v>
      </c>
      <c r="C11" t="s">
        <v>96</v>
      </c>
      <c r="D11" t="s">
        <v>97</v>
      </c>
      <c r="E11" t="s">
        <v>55</v>
      </c>
      <c r="F11" s="23">
        <v>960</v>
      </c>
      <c r="H11" s="24">
        <f>IF(A11="","",IF(YEAR(A11)&lt;&gt;Setup!$C$5,"",MONTH(A11)))</f>
      </c>
    </row>
    <row r="12" spans="1:8" x14ac:dyDescent="0.25">
      <c r="A12" s="22">
        <v>46038</v>
      </c>
      <c r="B12" t="s">
        <v>98</v>
      </c>
      <c r="C12" t="s">
        <v>99</v>
      </c>
      <c r="D12" t="s">
        <v>100</v>
      </c>
      <c r="E12" t="s">
        <v>75</v>
      </c>
      <c r="F12" s="23">
        <v>100</v>
      </c>
      <c r="H12" s="24">
        <f>IF(A12="","",IF(YEAR(A12)&lt;&gt;Setup!$C$5,"",MONTH(A12)))</f>
      </c>
    </row>
    <row r="13" spans="1:8" x14ac:dyDescent="0.25">
      <c r="A13" s="22">
        <v>46047</v>
      </c>
      <c r="B13" t="s">
        <v>101</v>
      </c>
      <c r="C13" t="s">
        <v>102</v>
      </c>
      <c r="D13" t="s">
        <v>103</v>
      </c>
      <c r="E13" t="s">
        <v>55</v>
      </c>
      <c r="F13" s="23">
        <v>3500</v>
      </c>
      <c r="H13" s="24">
        <f>IF(A13="","",IF(YEAR(A13)&lt;&gt;Setup!$C$5,"",MONTH(A13)))</f>
      </c>
    </row>
    <row r="14" spans="1:8" x14ac:dyDescent="0.25">
      <c r="A14" s="22">
        <v>46048</v>
      </c>
      <c r="B14" t="s">
        <v>55</v>
      </c>
      <c r="C14" t="s">
        <v>104</v>
      </c>
      <c r="D14" t="s">
        <v>88</v>
      </c>
      <c r="E14" t="s">
        <v>55</v>
      </c>
      <c r="F14" s="23">
        <v>2200</v>
      </c>
      <c r="G14" t="s">
        <v>105</v>
      </c>
      <c r="H14" s="24">
        <f>IF(A14="","",IF(YEAR(A14)&lt;&gt;Setup!$C$5,"",MONTH(A14)))</f>
      </c>
    </row>
    <row r="15" spans="1:8" x14ac:dyDescent="0.25">
      <c r="A15" s="22">
        <v>46054</v>
      </c>
      <c r="B15" t="s">
        <v>69</v>
      </c>
      <c r="C15" t="s">
        <v>70</v>
      </c>
      <c r="D15" t="s">
        <v>71</v>
      </c>
      <c r="E15" t="s">
        <v>55</v>
      </c>
      <c r="F15" s="23">
        <v>1400</v>
      </c>
      <c r="H15" s="24">
        <f>IF(A15="","",IF(YEAR(A15)&lt;&gt;Setup!$C$5,"",MONTH(A15)))</f>
      </c>
    </row>
    <row r="16" spans="1:8" x14ac:dyDescent="0.25">
      <c r="A16" s="22">
        <v>46055</v>
      </c>
      <c r="B16" t="s">
        <v>72</v>
      </c>
      <c r="C16" t="s">
        <v>73</v>
      </c>
      <c r="D16" t="s">
        <v>74</v>
      </c>
      <c r="E16" t="s">
        <v>75</v>
      </c>
      <c r="F16" s="23">
        <v>89.99</v>
      </c>
      <c r="H16" s="24">
        <f>IF(A16="","",IF(YEAR(A16)&lt;&gt;Setup!$C$5,"",MONTH(A16)))</f>
      </c>
    </row>
    <row r="17" spans="1:8" x14ac:dyDescent="0.25">
      <c r="A17" s="22">
        <v>46055</v>
      </c>
      <c r="B17" t="s">
        <v>76</v>
      </c>
      <c r="C17" t="s">
        <v>77</v>
      </c>
      <c r="D17" t="s">
        <v>74</v>
      </c>
      <c r="E17" t="s">
        <v>75</v>
      </c>
      <c r="F17" s="23">
        <v>45</v>
      </c>
      <c r="H17" s="24">
        <f>IF(A17="","",IF(YEAR(A17)&lt;&gt;Setup!$C$5,"",MONTH(A17)))</f>
      </c>
    </row>
    <row r="18" spans="1:8" x14ac:dyDescent="0.25">
      <c r="A18" s="22">
        <v>46057</v>
      </c>
      <c r="B18" t="s">
        <v>78</v>
      </c>
      <c r="C18" t="s">
        <v>79</v>
      </c>
      <c r="D18" t="s">
        <v>79</v>
      </c>
      <c r="E18" t="s">
        <v>75</v>
      </c>
      <c r="F18" s="23">
        <v>132.5</v>
      </c>
      <c r="H18" s="24">
        <f>IF(A18="","",IF(YEAR(A18)&lt;&gt;Setup!$C$5,"",MONTH(A18)))</f>
      </c>
    </row>
    <row r="19" spans="1:8" x14ac:dyDescent="0.25">
      <c r="A19" s="22">
        <v>46059</v>
      </c>
      <c r="B19" t="s">
        <v>80</v>
      </c>
      <c r="C19" t="s">
        <v>81</v>
      </c>
      <c r="D19" t="s">
        <v>82</v>
      </c>
      <c r="E19" t="s">
        <v>75</v>
      </c>
      <c r="F19" s="23">
        <v>450</v>
      </c>
      <c r="H19" s="24">
        <f>IF(A19="","",IF(YEAR(A19)&lt;&gt;Setup!$C$5,"",MONTH(A19)))</f>
      </c>
    </row>
    <row r="20" spans="1:8" x14ac:dyDescent="0.25">
      <c r="A20" s="22">
        <v>46062</v>
      </c>
      <c r="B20" t="s">
        <v>83</v>
      </c>
      <c r="C20" t="s">
        <v>84</v>
      </c>
      <c r="D20" t="s">
        <v>85</v>
      </c>
      <c r="E20" t="s">
        <v>75</v>
      </c>
      <c r="F20" s="23">
        <v>155</v>
      </c>
      <c r="H20" s="24">
        <f>IF(A20="","",IF(YEAR(A20)&lt;&gt;Setup!$C$5,"",MONTH(A20)))</f>
      </c>
    </row>
    <row r="21" spans="1:8" x14ac:dyDescent="0.25">
      <c r="A21" s="22">
        <v>46063</v>
      </c>
      <c r="B21" t="s">
        <v>106</v>
      </c>
      <c r="C21" t="s">
        <v>107</v>
      </c>
      <c r="D21" t="s">
        <v>108</v>
      </c>
      <c r="E21" t="s">
        <v>55</v>
      </c>
      <c r="F21" s="23">
        <v>850</v>
      </c>
      <c r="H21" s="24">
        <f>IF(A21="","",IF(YEAR(A21)&lt;&gt;Setup!$C$5,"",MONTH(A21)))</f>
      </c>
    </row>
    <row r="22" spans="1:8" x14ac:dyDescent="0.25">
      <c r="A22" s="22">
        <v>46063</v>
      </c>
      <c r="B22" t="s">
        <v>86</v>
      </c>
      <c r="C22" t="s">
        <v>87</v>
      </c>
      <c r="D22" t="s">
        <v>88</v>
      </c>
      <c r="E22" t="s">
        <v>55</v>
      </c>
      <c r="F22" s="23">
        <v>947.49</v>
      </c>
      <c r="G22" t="s">
        <v>75</v>
      </c>
      <c r="H22" s="24">
        <f>IF(A22="","",IF(YEAR(A22)&lt;&gt;Setup!$C$5,"",MONTH(A22)))</f>
      </c>
    </row>
    <row r="23" spans="1:8" x14ac:dyDescent="0.25">
      <c r="A23" s="22">
        <v>46065</v>
      </c>
      <c r="B23" t="s">
        <v>89</v>
      </c>
      <c r="C23" t="s">
        <v>90</v>
      </c>
      <c r="D23" t="s">
        <v>91</v>
      </c>
      <c r="E23" t="s">
        <v>75</v>
      </c>
      <c r="F23" s="23">
        <v>80</v>
      </c>
      <c r="H23" s="24">
        <f>IF(A23="","",IF(YEAR(A23)&lt;&gt;Setup!$C$5,"",MONTH(A23)))</f>
      </c>
    </row>
    <row r="24" spans="1:8" x14ac:dyDescent="0.25">
      <c r="A24" s="22">
        <v>46067</v>
      </c>
      <c r="B24" t="s">
        <v>92</v>
      </c>
      <c r="C24" t="s">
        <v>93</v>
      </c>
      <c r="D24" t="s">
        <v>94</v>
      </c>
      <c r="E24" t="s">
        <v>55</v>
      </c>
      <c r="F24" s="23">
        <v>45</v>
      </c>
      <c r="H24" s="24">
        <f>IF(A24="","",IF(YEAR(A24)&lt;&gt;Setup!$C$5,"",MONTH(A24)))</f>
      </c>
    </row>
    <row r="25" spans="1:8" x14ac:dyDescent="0.25">
      <c r="A25" s="22">
        <v>46069</v>
      </c>
      <c r="B25" t="s">
        <v>98</v>
      </c>
      <c r="C25" t="s">
        <v>99</v>
      </c>
      <c r="D25" t="s">
        <v>100</v>
      </c>
      <c r="E25" t="s">
        <v>75</v>
      </c>
      <c r="F25" s="23">
        <v>55</v>
      </c>
      <c r="H25" s="24">
        <f>IF(A25="","",IF(YEAR(A25)&lt;&gt;Setup!$C$5,"",MONTH(A25)))</f>
      </c>
    </row>
    <row r="26" spans="1:8" x14ac:dyDescent="0.25">
      <c r="A26" s="22">
        <v>46078</v>
      </c>
      <c r="B26" t="s">
        <v>101</v>
      </c>
      <c r="C26" t="s">
        <v>102</v>
      </c>
      <c r="D26" t="s">
        <v>103</v>
      </c>
      <c r="E26" t="s">
        <v>55</v>
      </c>
      <c r="F26" s="23">
        <v>3500</v>
      </c>
      <c r="H26" s="24">
        <f>IF(A26="","",IF(YEAR(A26)&lt;&gt;Setup!$C$5,"",MONTH(A26)))</f>
      </c>
    </row>
    <row r="27" spans="1:8" x14ac:dyDescent="0.25">
      <c r="A27" s="22">
        <v>46079</v>
      </c>
      <c r="B27" t="s">
        <v>55</v>
      </c>
      <c r="C27" t="s">
        <v>104</v>
      </c>
      <c r="D27" t="s">
        <v>88</v>
      </c>
      <c r="E27" t="s">
        <v>55</v>
      </c>
      <c r="F27" s="23">
        <v>2200</v>
      </c>
      <c r="G27" t="s">
        <v>105</v>
      </c>
      <c r="H27" s="24">
        <f>IF(A27="","",IF(YEAR(A27)&lt;&gt;Setup!$C$5,"",MONTH(A27)))</f>
      </c>
    </row>
    <row r="28" spans="1:8" x14ac:dyDescent="0.25">
      <c r="A28" s="22">
        <v>46082</v>
      </c>
      <c r="B28" t="s">
        <v>69</v>
      </c>
      <c r="C28" t="s">
        <v>70</v>
      </c>
      <c r="D28" t="s">
        <v>71</v>
      </c>
      <c r="E28" t="s">
        <v>55</v>
      </c>
      <c r="F28" s="23">
        <v>1400</v>
      </c>
      <c r="H28" s="24">
        <f>IF(A28="","",IF(YEAR(A28)&lt;&gt;Setup!$C$5,"",MONTH(A28)))</f>
      </c>
    </row>
    <row r="29" spans="1:8" x14ac:dyDescent="0.25">
      <c r="A29" s="22">
        <v>46083</v>
      </c>
      <c r="B29" t="s">
        <v>72</v>
      </c>
      <c r="C29" t="s">
        <v>73</v>
      </c>
      <c r="D29" t="s">
        <v>74</v>
      </c>
      <c r="E29" t="s">
        <v>75</v>
      </c>
      <c r="F29" s="23">
        <v>89.99</v>
      </c>
      <c r="H29" s="24">
        <f>IF(A29="","",IF(YEAR(A29)&lt;&gt;Setup!$C$5,"",MONTH(A29)))</f>
      </c>
    </row>
    <row r="30" spans="1:8" x14ac:dyDescent="0.25">
      <c r="A30" s="22">
        <v>46083</v>
      </c>
      <c r="B30" t="s">
        <v>76</v>
      </c>
      <c r="C30" t="s">
        <v>77</v>
      </c>
      <c r="D30" t="s">
        <v>74</v>
      </c>
      <c r="E30" t="s">
        <v>75</v>
      </c>
      <c r="F30" s="23">
        <v>45</v>
      </c>
      <c r="H30" s="24">
        <f>IF(A30="","",IF(YEAR(A30)&lt;&gt;Setup!$C$5,"",MONTH(A30)))</f>
      </c>
    </row>
    <row r="31" spans="1:8" x14ac:dyDescent="0.25">
      <c r="A31" s="22">
        <v>46085</v>
      </c>
      <c r="B31" t="s">
        <v>78</v>
      </c>
      <c r="C31" t="s">
        <v>79</v>
      </c>
      <c r="D31" t="s">
        <v>79</v>
      </c>
      <c r="E31" t="s">
        <v>75</v>
      </c>
      <c r="F31" s="23">
        <v>132.5</v>
      </c>
      <c r="H31" s="24">
        <f>IF(A31="","",IF(YEAR(A31)&lt;&gt;Setup!$C$5,"",MONTH(A31)))</f>
      </c>
    </row>
    <row r="32" spans="1:8" x14ac:dyDescent="0.25">
      <c r="A32" s="22">
        <v>46087</v>
      </c>
      <c r="B32" t="s">
        <v>80</v>
      </c>
      <c r="C32" t="s">
        <v>81</v>
      </c>
      <c r="D32" t="s">
        <v>82</v>
      </c>
      <c r="E32" t="s">
        <v>75</v>
      </c>
      <c r="F32" s="23">
        <v>430</v>
      </c>
      <c r="H32" s="24">
        <f>IF(A32="","",IF(YEAR(A32)&lt;&gt;Setup!$C$5,"",MONTH(A32)))</f>
      </c>
    </row>
    <row r="33" spans="1:8" x14ac:dyDescent="0.25">
      <c r="A33" s="22">
        <v>46090</v>
      </c>
      <c r="B33" t="s">
        <v>83</v>
      </c>
      <c r="C33" t="s">
        <v>84</v>
      </c>
      <c r="D33" t="s">
        <v>85</v>
      </c>
      <c r="E33" t="s">
        <v>75</v>
      </c>
      <c r="F33" s="23">
        <v>150</v>
      </c>
      <c r="H33" s="24">
        <f>IF(A33="","",IF(YEAR(A33)&lt;&gt;Setup!$C$5,"",MONTH(A33)))</f>
      </c>
    </row>
    <row r="34" spans="1:8" x14ac:dyDescent="0.25">
      <c r="A34" s="22">
        <v>46091</v>
      </c>
      <c r="B34" t="s">
        <v>86</v>
      </c>
      <c r="C34" t="s">
        <v>87</v>
      </c>
      <c r="D34" t="s">
        <v>88</v>
      </c>
      <c r="E34" t="s">
        <v>55</v>
      </c>
      <c r="F34" s="23">
        <v>1007.49</v>
      </c>
      <c r="G34" t="s">
        <v>75</v>
      </c>
      <c r="H34" s="24">
        <f>IF(A34="","",IF(YEAR(A34)&lt;&gt;Setup!$C$5,"",MONTH(A34)))</f>
      </c>
    </row>
    <row r="35" spans="1:8" x14ac:dyDescent="0.25">
      <c r="A35" s="22">
        <v>46093</v>
      </c>
      <c r="B35" t="s">
        <v>109</v>
      </c>
      <c r="C35" t="s">
        <v>90</v>
      </c>
      <c r="D35" t="s">
        <v>91</v>
      </c>
      <c r="E35" t="s">
        <v>75</v>
      </c>
      <c r="F35" s="23">
        <v>55</v>
      </c>
      <c r="H35" s="24">
        <f>IF(A35="","",IF(YEAR(A35)&lt;&gt;Setup!$C$5,"",MONTH(A35)))</f>
      </c>
    </row>
    <row r="36" spans="1:8" x14ac:dyDescent="0.25">
      <c r="A36" s="22">
        <v>46095</v>
      </c>
      <c r="B36" t="s">
        <v>92</v>
      </c>
      <c r="C36" t="s">
        <v>93</v>
      </c>
      <c r="D36" t="s">
        <v>94</v>
      </c>
      <c r="E36" t="s">
        <v>55</v>
      </c>
      <c r="F36" s="23">
        <v>65</v>
      </c>
      <c r="H36" s="24">
        <f>IF(A36="","",IF(YEAR(A36)&lt;&gt;Setup!$C$5,"",MONTH(A36)))</f>
      </c>
    </row>
    <row r="37" spans="1:8" x14ac:dyDescent="0.25">
      <c r="A37" s="22">
        <v>46097</v>
      </c>
      <c r="B37" t="s">
        <v>98</v>
      </c>
      <c r="C37" t="s">
        <v>99</v>
      </c>
      <c r="D37" t="s">
        <v>100</v>
      </c>
      <c r="E37" t="s">
        <v>75</v>
      </c>
      <c r="F37" s="23">
        <v>115</v>
      </c>
      <c r="H37" s="24">
        <f>IF(A37="","",IF(YEAR(A37)&lt;&gt;Setup!$C$5,"",MONTH(A37)))</f>
      </c>
    </row>
    <row r="38" spans="1:8" x14ac:dyDescent="0.25">
      <c r="A38" s="22">
        <v>46103</v>
      </c>
      <c r="B38" t="s">
        <v>110</v>
      </c>
      <c r="C38" t="s">
        <v>111</v>
      </c>
      <c r="D38" t="s">
        <v>112</v>
      </c>
      <c r="E38" t="s">
        <v>75</v>
      </c>
      <c r="F38" s="23">
        <v>1599</v>
      </c>
      <c r="H38" s="24">
        <f>IF(A38="","",IF(YEAR(A38)&lt;&gt;Setup!$C$5,"",MONTH(A38)))</f>
      </c>
    </row>
    <row r="39" spans="1:8" x14ac:dyDescent="0.25">
      <c r="A39" s="22">
        <v>46106</v>
      </c>
      <c r="B39" t="s">
        <v>101</v>
      </c>
      <c r="C39" t="s">
        <v>102</v>
      </c>
      <c r="D39" t="s">
        <v>103</v>
      </c>
      <c r="E39" t="s">
        <v>55</v>
      </c>
      <c r="F39" s="23">
        <v>3500</v>
      </c>
      <c r="H39" s="24">
        <f>IF(A39="","",IF(YEAR(A39)&lt;&gt;Setup!$C$5,"",MONTH(A39)))</f>
      </c>
    </row>
    <row r="40" spans="1:8" x14ac:dyDescent="0.25">
      <c r="A40" s="22">
        <v>46107</v>
      </c>
      <c r="B40" t="s">
        <v>55</v>
      </c>
      <c r="C40" t="s">
        <v>104</v>
      </c>
      <c r="D40" t="s">
        <v>88</v>
      </c>
      <c r="E40" t="s">
        <v>55</v>
      </c>
      <c r="F40" s="23">
        <v>2200</v>
      </c>
      <c r="G40" t="s">
        <v>105</v>
      </c>
      <c r="H40" s="24">
        <f>IF(A40="","",IF(YEAR(A40)&lt;&gt;Setup!$C$5,"",MONTH(A40)))</f>
      </c>
    </row>
    <row r="41" spans="1:8" x14ac:dyDescent="0.25">
      <c r="A41" s="22">
        <v>46113</v>
      </c>
      <c r="B41" t="s">
        <v>69</v>
      </c>
      <c r="C41" t="s">
        <v>70</v>
      </c>
      <c r="D41" t="s">
        <v>71</v>
      </c>
      <c r="E41" t="s">
        <v>55</v>
      </c>
      <c r="F41" s="23">
        <v>1400</v>
      </c>
      <c r="H41" s="24">
        <f>IF(A41="","",IF(YEAR(A41)&lt;&gt;Setup!$C$5,"",MONTH(A41)))</f>
      </c>
    </row>
    <row r="42" spans="1:8" x14ac:dyDescent="0.25">
      <c r="A42" s="22">
        <v>46114</v>
      </c>
      <c r="B42" t="s">
        <v>72</v>
      </c>
      <c r="C42" t="s">
        <v>73</v>
      </c>
      <c r="D42" t="s">
        <v>74</v>
      </c>
      <c r="E42" t="s">
        <v>75</v>
      </c>
      <c r="F42" s="23">
        <v>89.99</v>
      </c>
      <c r="H42" s="24">
        <f>IF(A42="","",IF(YEAR(A42)&lt;&gt;Setup!$C$5,"",MONTH(A42)))</f>
      </c>
    </row>
    <row r="43" spans="1:8" x14ac:dyDescent="0.25">
      <c r="A43" s="22">
        <v>46114</v>
      </c>
      <c r="B43" t="s">
        <v>76</v>
      </c>
      <c r="C43" t="s">
        <v>77</v>
      </c>
      <c r="D43" t="s">
        <v>74</v>
      </c>
      <c r="E43" t="s">
        <v>75</v>
      </c>
      <c r="F43" s="23">
        <v>45</v>
      </c>
      <c r="H43" s="24">
        <f>IF(A43="","",IF(YEAR(A43)&lt;&gt;Setup!$C$5,"",MONTH(A43)))</f>
      </c>
    </row>
    <row r="44" spans="1:8" x14ac:dyDescent="0.25">
      <c r="A44" s="22">
        <v>46116</v>
      </c>
      <c r="B44" t="s">
        <v>78</v>
      </c>
      <c r="C44" t="s">
        <v>79</v>
      </c>
      <c r="D44" t="s">
        <v>79</v>
      </c>
      <c r="E44" t="s">
        <v>75</v>
      </c>
      <c r="F44" s="23">
        <v>132.5</v>
      </c>
      <c r="H44" s="24">
        <f>IF(A44="","",IF(YEAR(A44)&lt;&gt;Setup!$C$5,"",MONTH(A44)))</f>
      </c>
    </row>
    <row r="45" spans="1:8" x14ac:dyDescent="0.25">
      <c r="A45" s="22">
        <v>46118</v>
      </c>
      <c r="B45" t="s">
        <v>80</v>
      </c>
      <c r="C45" t="s">
        <v>81</v>
      </c>
      <c r="D45" t="s">
        <v>82</v>
      </c>
      <c r="E45" t="s">
        <v>75</v>
      </c>
      <c r="F45" s="23">
        <v>295</v>
      </c>
      <c r="H45" s="24">
        <f>IF(A45="","",IF(YEAR(A45)&lt;&gt;Setup!$C$5,"",MONTH(A45)))</f>
      </c>
    </row>
    <row r="46" spans="1:8" x14ac:dyDescent="0.25">
      <c r="A46" s="22">
        <v>46121</v>
      </c>
      <c r="B46" t="s">
        <v>83</v>
      </c>
      <c r="C46" t="s">
        <v>84</v>
      </c>
      <c r="D46" t="s">
        <v>85</v>
      </c>
      <c r="E46" t="s">
        <v>75</v>
      </c>
      <c r="F46" s="23">
        <v>205</v>
      </c>
      <c r="H46" s="24">
        <f>IF(A46="","",IF(YEAR(A46)&lt;&gt;Setup!$C$5,"",MONTH(A46)))</f>
      </c>
    </row>
    <row r="47" spans="1:8" x14ac:dyDescent="0.25">
      <c r="A47" s="22">
        <v>46122</v>
      </c>
      <c r="B47" t="s">
        <v>86</v>
      </c>
      <c r="C47" t="s">
        <v>87</v>
      </c>
      <c r="D47" t="s">
        <v>88</v>
      </c>
      <c r="E47" t="s">
        <v>55</v>
      </c>
      <c r="F47" s="23">
        <v>2616.49</v>
      </c>
      <c r="G47" t="s">
        <v>75</v>
      </c>
      <c r="H47" s="24">
        <f>IF(A47="","",IF(YEAR(A47)&lt;&gt;Setup!$C$5,"",MONTH(A47)))</f>
      </c>
    </row>
    <row r="48" spans="1:8" x14ac:dyDescent="0.25">
      <c r="A48" s="22">
        <v>46124</v>
      </c>
      <c r="B48" t="s">
        <v>109</v>
      </c>
      <c r="C48" t="s">
        <v>90</v>
      </c>
      <c r="D48" t="s">
        <v>91</v>
      </c>
      <c r="E48" t="s">
        <v>75</v>
      </c>
      <c r="F48" s="23">
        <v>40</v>
      </c>
      <c r="H48" s="24">
        <f>IF(A48="","",IF(YEAR(A48)&lt;&gt;Setup!$C$5,"",MONTH(A48)))</f>
      </c>
    </row>
    <row r="49" spans="1:8" x14ac:dyDescent="0.25">
      <c r="A49" s="22">
        <v>46126</v>
      </c>
      <c r="B49" t="s">
        <v>92</v>
      </c>
      <c r="C49" t="s">
        <v>93</v>
      </c>
      <c r="D49" t="s">
        <v>94</v>
      </c>
      <c r="E49" t="s">
        <v>55</v>
      </c>
      <c r="F49" s="23">
        <v>80</v>
      </c>
      <c r="H49" s="24">
        <f>IF(A49="","",IF(YEAR(A49)&lt;&gt;Setup!$C$5,"",MONTH(A49)))</f>
      </c>
    </row>
    <row r="50" spans="1:8" x14ac:dyDescent="0.25">
      <c r="A50" s="22">
        <v>46127</v>
      </c>
      <c r="B50" t="s">
        <v>113</v>
      </c>
      <c r="C50" t="s">
        <v>114</v>
      </c>
      <c r="D50" t="s">
        <v>115</v>
      </c>
      <c r="E50" t="s">
        <v>105</v>
      </c>
      <c r="F50" s="23">
        <v>7000</v>
      </c>
      <c r="H50" s="24">
        <f>IF(A50="","",IF(YEAR(A50)&lt;&gt;Setup!$C$5,"",MONTH(A50)))</f>
      </c>
    </row>
    <row r="51" spans="1:8" x14ac:dyDescent="0.25">
      <c r="A51" s="22">
        <v>46128</v>
      </c>
      <c r="B51" t="s">
        <v>116</v>
      </c>
      <c r="C51" t="s">
        <v>99</v>
      </c>
      <c r="D51" t="s">
        <v>100</v>
      </c>
      <c r="E51" t="s">
        <v>75</v>
      </c>
      <c r="F51" s="23">
        <v>85</v>
      </c>
      <c r="H51" s="24">
        <f>IF(A51="","",IF(YEAR(A51)&lt;&gt;Setup!$C$5,"",MONTH(A51)))</f>
      </c>
    </row>
    <row r="52" spans="1:8" x14ac:dyDescent="0.25">
      <c r="A52" s="22">
        <v>46130</v>
      </c>
      <c r="B52" t="s">
        <v>117</v>
      </c>
      <c r="C52" t="s">
        <v>118</v>
      </c>
      <c r="D52" t="s">
        <v>119</v>
      </c>
      <c r="E52" t="s">
        <v>55</v>
      </c>
      <c r="F52" s="23">
        <v>795</v>
      </c>
      <c r="H52" s="24">
        <f>IF(A52="","",IF(YEAR(A52)&lt;&gt;Setup!$C$5,"",MONTH(A52)))</f>
      </c>
    </row>
    <row r="53" spans="1:8" x14ac:dyDescent="0.25">
      <c r="A53" s="22">
        <v>46132</v>
      </c>
      <c r="B53" t="s">
        <v>120</v>
      </c>
      <c r="C53" t="s">
        <v>121</v>
      </c>
      <c r="D53" t="s">
        <v>122</v>
      </c>
      <c r="E53" t="s">
        <v>55</v>
      </c>
      <c r="F53" s="23">
        <v>65.25</v>
      </c>
      <c r="H53" s="24">
        <f>IF(A53="","",IF(YEAR(A53)&lt;&gt;Setup!$C$5,"",MONTH(A53)))</f>
      </c>
    </row>
    <row r="54" spans="1:8" x14ac:dyDescent="0.25">
      <c r="A54" s="22">
        <v>46137</v>
      </c>
      <c r="B54" t="s">
        <v>101</v>
      </c>
      <c r="C54" t="s">
        <v>102</v>
      </c>
      <c r="D54" t="s">
        <v>103</v>
      </c>
      <c r="E54" t="s">
        <v>55</v>
      </c>
      <c r="F54" s="23">
        <v>3500</v>
      </c>
      <c r="H54" s="24">
        <f>IF(A54="","",IF(YEAR(A54)&lt;&gt;Setup!$C$5,"",MONTH(A54)))</f>
      </c>
    </row>
    <row r="55" spans="1:8" x14ac:dyDescent="0.25">
      <c r="A55" s="22">
        <v>46138</v>
      </c>
      <c r="B55" t="s">
        <v>55</v>
      </c>
      <c r="C55" t="s">
        <v>104</v>
      </c>
      <c r="D55" t="s">
        <v>88</v>
      </c>
      <c r="E55" t="s">
        <v>55</v>
      </c>
      <c r="F55" s="23">
        <v>2200</v>
      </c>
      <c r="G55" t="s">
        <v>105</v>
      </c>
      <c r="H55" s="24">
        <f>IF(A55="","",IF(YEAR(A55)&lt;&gt;Setup!$C$5,"",MONTH(A55)))</f>
      </c>
    </row>
    <row r="56" spans="1:8" x14ac:dyDescent="0.25">
      <c r="A56" s="22">
        <v>46143</v>
      </c>
      <c r="B56" t="s">
        <v>69</v>
      </c>
      <c r="C56" t="s">
        <v>70</v>
      </c>
      <c r="D56" t="s">
        <v>71</v>
      </c>
      <c r="E56" t="s">
        <v>55</v>
      </c>
      <c r="F56" s="23">
        <v>1400</v>
      </c>
      <c r="H56" s="24">
        <f>IF(A56="","",IF(YEAR(A56)&lt;&gt;Setup!$C$5,"",MONTH(A56)))</f>
      </c>
    </row>
    <row r="57" spans="1:8" x14ac:dyDescent="0.25">
      <c r="A57" s="22">
        <v>46144</v>
      </c>
      <c r="B57" t="s">
        <v>72</v>
      </c>
      <c r="C57" t="s">
        <v>73</v>
      </c>
      <c r="D57" t="s">
        <v>74</v>
      </c>
      <c r="E57" t="s">
        <v>75</v>
      </c>
      <c r="F57" s="23">
        <v>89.99</v>
      </c>
      <c r="H57" s="24">
        <f>IF(A57="","",IF(YEAR(A57)&lt;&gt;Setup!$C$5,"",MONTH(A57)))</f>
      </c>
    </row>
    <row r="58" spans="1:8" x14ac:dyDescent="0.25">
      <c r="A58" s="22">
        <v>46144</v>
      </c>
      <c r="B58" t="s">
        <v>76</v>
      </c>
      <c r="C58" t="s">
        <v>77</v>
      </c>
      <c r="D58" t="s">
        <v>74</v>
      </c>
      <c r="E58" t="s">
        <v>75</v>
      </c>
      <c r="F58" s="23">
        <v>45</v>
      </c>
      <c r="H58" s="24">
        <f>IF(A58="","",IF(YEAR(A58)&lt;&gt;Setup!$C$5,"",MONTH(A58)))</f>
      </c>
    </row>
    <row r="59" spans="1:8" x14ac:dyDescent="0.25">
      <c r="A59" s="22">
        <v>46146</v>
      </c>
      <c r="B59" t="s">
        <v>78</v>
      </c>
      <c r="C59" t="s">
        <v>79</v>
      </c>
      <c r="D59" t="s">
        <v>79</v>
      </c>
      <c r="E59" t="s">
        <v>75</v>
      </c>
      <c r="F59" s="23">
        <v>132.5</v>
      </c>
      <c r="H59" s="24">
        <f>IF(A59="","",IF(YEAR(A59)&lt;&gt;Setup!$C$5,"",MONTH(A59)))</f>
      </c>
    </row>
    <row r="60" spans="1:8" x14ac:dyDescent="0.25">
      <c r="A60" s="22">
        <v>46148</v>
      </c>
      <c r="B60" t="s">
        <v>80</v>
      </c>
      <c r="C60" t="s">
        <v>81</v>
      </c>
      <c r="D60" t="s">
        <v>82</v>
      </c>
      <c r="E60" t="s">
        <v>75</v>
      </c>
      <c r="F60" s="23">
        <v>260</v>
      </c>
      <c r="H60" s="24">
        <f>IF(A60="","",IF(YEAR(A60)&lt;&gt;Setup!$C$5,"",MONTH(A60)))</f>
      </c>
    </row>
    <row r="61" spans="1:8" x14ac:dyDescent="0.25">
      <c r="A61" s="22">
        <v>46150</v>
      </c>
      <c r="B61" t="s">
        <v>123</v>
      </c>
      <c r="C61" t="s">
        <v>124</v>
      </c>
      <c r="D61" t="s">
        <v>125</v>
      </c>
      <c r="E61" t="s">
        <v>75</v>
      </c>
      <c r="F61" s="23">
        <v>1420</v>
      </c>
      <c r="H61" s="24">
        <f>IF(A61="","",IF(YEAR(A61)&lt;&gt;Setup!$C$5,"",MONTH(A61)))</f>
      </c>
    </row>
    <row r="62" spans="1:8" x14ac:dyDescent="0.25">
      <c r="A62" s="22">
        <v>46151</v>
      </c>
      <c r="B62" t="s">
        <v>83</v>
      </c>
      <c r="C62" t="s">
        <v>84</v>
      </c>
      <c r="D62" t="s">
        <v>85</v>
      </c>
      <c r="E62" t="s">
        <v>75</v>
      </c>
      <c r="F62" s="23">
        <v>130</v>
      </c>
      <c r="H62" s="24">
        <f>IF(A62="","",IF(YEAR(A62)&lt;&gt;Setup!$C$5,"",MONTH(A62)))</f>
      </c>
    </row>
    <row r="63" spans="1:8" x14ac:dyDescent="0.25">
      <c r="A63" s="22">
        <v>46152</v>
      </c>
      <c r="B63" t="s">
        <v>86</v>
      </c>
      <c r="C63" t="s">
        <v>87</v>
      </c>
      <c r="D63" t="s">
        <v>88</v>
      </c>
      <c r="E63" t="s">
        <v>55</v>
      </c>
      <c r="F63" s="23">
        <v>892.49</v>
      </c>
      <c r="G63" t="s">
        <v>75</v>
      </c>
      <c r="H63" s="24">
        <f>IF(A63="","",IF(YEAR(A63)&lt;&gt;Setup!$C$5,"",MONTH(A63)))</f>
      </c>
    </row>
    <row r="64" spans="1:8" x14ac:dyDescent="0.25">
      <c r="A64" s="22">
        <v>46154</v>
      </c>
      <c r="B64" t="s">
        <v>109</v>
      </c>
      <c r="C64" t="s">
        <v>90</v>
      </c>
      <c r="D64" t="s">
        <v>91</v>
      </c>
      <c r="E64" t="s">
        <v>75</v>
      </c>
      <c r="F64" s="23">
        <v>50</v>
      </c>
      <c r="H64" s="24">
        <f>IF(A64="","",IF(YEAR(A64)&lt;&gt;Setup!$C$5,"",MONTH(A64)))</f>
      </c>
    </row>
    <row r="65" spans="1:8" x14ac:dyDescent="0.25">
      <c r="A65" s="22">
        <v>46156</v>
      </c>
      <c r="B65" t="s">
        <v>92</v>
      </c>
      <c r="C65" t="s">
        <v>93</v>
      </c>
      <c r="D65" t="s">
        <v>94</v>
      </c>
      <c r="E65" t="s">
        <v>55</v>
      </c>
      <c r="F65" s="23">
        <v>85</v>
      </c>
      <c r="H65" s="24">
        <f>IF(A65="","",IF(YEAR(A65)&lt;&gt;Setup!$C$5,"",MONTH(A65)))</f>
      </c>
    </row>
    <row r="66" spans="1:8" x14ac:dyDescent="0.25">
      <c r="A66" s="22">
        <v>46158</v>
      </c>
      <c r="B66" t="s">
        <v>116</v>
      </c>
      <c r="C66" t="s">
        <v>99</v>
      </c>
      <c r="D66" t="s">
        <v>100</v>
      </c>
      <c r="E66" t="s">
        <v>75</v>
      </c>
      <c r="F66" s="23">
        <v>90</v>
      </c>
      <c r="H66" s="24">
        <f>IF(A66="","",IF(YEAR(A66)&lt;&gt;Setup!$C$5,"",MONTH(A66)))</f>
      </c>
    </row>
    <row r="67" spans="1:8" x14ac:dyDescent="0.25">
      <c r="A67" s="22">
        <v>46167</v>
      </c>
      <c r="B67" t="s">
        <v>101</v>
      </c>
      <c r="C67" t="s">
        <v>102</v>
      </c>
      <c r="D67" t="s">
        <v>103</v>
      </c>
      <c r="E67" t="s">
        <v>55</v>
      </c>
      <c r="F67" s="23">
        <v>3500</v>
      </c>
      <c r="H67" s="24">
        <f>IF(A67="","",IF(YEAR(A67)&lt;&gt;Setup!$C$5,"",MONTH(A67)))</f>
      </c>
    </row>
    <row r="68" spans="1:8" x14ac:dyDescent="0.25">
      <c r="A68" s="22">
        <v>46168</v>
      </c>
      <c r="B68" t="s">
        <v>55</v>
      </c>
      <c r="C68" t="s">
        <v>104</v>
      </c>
      <c r="D68" t="s">
        <v>88</v>
      </c>
      <c r="E68" t="s">
        <v>55</v>
      </c>
      <c r="F68" s="23">
        <v>2200</v>
      </c>
      <c r="G68" t="s">
        <v>105</v>
      </c>
      <c r="H68" s="24">
        <f>IF(A68="","",IF(YEAR(A68)&lt;&gt;Setup!$C$5,"",MONTH(A68)))</f>
      </c>
    </row>
    <row r="69" spans="1:8" x14ac:dyDescent="0.25">
      <c r="A69" s="22">
        <v>46174</v>
      </c>
      <c r="B69" t="s">
        <v>69</v>
      </c>
      <c r="C69" t="s">
        <v>70</v>
      </c>
      <c r="D69" t="s">
        <v>71</v>
      </c>
      <c r="E69" t="s">
        <v>55</v>
      </c>
      <c r="F69" s="23">
        <v>1400</v>
      </c>
      <c r="H69" s="24">
        <f>IF(A69="","",IF(YEAR(A69)&lt;&gt;Setup!$C$5,"",MONTH(A69)))</f>
      </c>
    </row>
    <row r="70" spans="1:8" x14ac:dyDescent="0.25">
      <c r="A70" s="22">
        <v>46175</v>
      </c>
      <c r="B70" t="s">
        <v>72</v>
      </c>
      <c r="C70" t="s">
        <v>73</v>
      </c>
      <c r="D70" t="s">
        <v>74</v>
      </c>
      <c r="E70" t="s">
        <v>75</v>
      </c>
      <c r="F70" s="23">
        <v>89.99</v>
      </c>
      <c r="H70" s="24">
        <f>IF(A70="","",IF(YEAR(A70)&lt;&gt;Setup!$C$5,"",MONTH(A70)))</f>
      </c>
    </row>
    <row r="71" spans="1:8" x14ac:dyDescent="0.25">
      <c r="A71" s="22">
        <v>46175</v>
      </c>
      <c r="B71" t="s">
        <v>76</v>
      </c>
      <c r="C71" t="s">
        <v>77</v>
      </c>
      <c r="D71" t="s">
        <v>74</v>
      </c>
      <c r="E71" t="s">
        <v>75</v>
      </c>
      <c r="F71" s="23">
        <v>45</v>
      </c>
      <c r="H71" s="24">
        <f>IF(A71="","",IF(YEAR(A71)&lt;&gt;Setup!$C$5,"",MONTH(A71)))</f>
      </c>
    </row>
    <row r="72" spans="1:8" x14ac:dyDescent="0.25">
      <c r="A72" s="22">
        <v>46177</v>
      </c>
      <c r="B72" t="s">
        <v>78</v>
      </c>
      <c r="C72" t="s">
        <v>79</v>
      </c>
      <c r="D72" t="s">
        <v>79</v>
      </c>
      <c r="E72" t="s">
        <v>75</v>
      </c>
      <c r="F72" s="23">
        <v>132.5</v>
      </c>
      <c r="H72" s="24">
        <f>IF(A72="","",IF(YEAR(A72)&lt;&gt;Setup!$C$5,"",MONTH(A72)))</f>
      </c>
    </row>
    <row r="73" spans="1:8" x14ac:dyDescent="0.25">
      <c r="A73" s="22">
        <v>46179</v>
      </c>
      <c r="B73" t="s">
        <v>80</v>
      </c>
      <c r="C73" t="s">
        <v>81</v>
      </c>
      <c r="D73" t="s">
        <v>82</v>
      </c>
      <c r="E73" t="s">
        <v>75</v>
      </c>
      <c r="F73" s="23">
        <v>235</v>
      </c>
      <c r="H73" s="24">
        <f>IF(A73="","",IF(YEAR(A73)&lt;&gt;Setup!$C$5,"",MONTH(A73)))</f>
      </c>
    </row>
    <row r="74" spans="1:8" x14ac:dyDescent="0.25">
      <c r="A74" s="22">
        <v>46182</v>
      </c>
      <c r="B74" t="s">
        <v>83</v>
      </c>
      <c r="C74" t="s">
        <v>84</v>
      </c>
      <c r="D74" t="s">
        <v>85</v>
      </c>
      <c r="E74" t="s">
        <v>75</v>
      </c>
      <c r="F74" s="23">
        <v>125</v>
      </c>
      <c r="H74" s="24">
        <f>IF(A74="","",IF(YEAR(A74)&lt;&gt;Setup!$C$5,"",MONTH(A74)))</f>
      </c>
    </row>
    <row r="75" spans="1:8" x14ac:dyDescent="0.25">
      <c r="A75" s="22">
        <v>46183</v>
      </c>
      <c r="B75" t="s">
        <v>86</v>
      </c>
      <c r="C75" t="s">
        <v>87</v>
      </c>
      <c r="D75" t="s">
        <v>88</v>
      </c>
      <c r="E75" t="s">
        <v>55</v>
      </c>
      <c r="F75" s="23">
        <v>2217.49</v>
      </c>
      <c r="G75" t="s">
        <v>75</v>
      </c>
      <c r="H75" s="24">
        <f>IF(A75="","",IF(YEAR(A75)&lt;&gt;Setup!$C$5,"",MONTH(A75)))</f>
      </c>
    </row>
    <row r="76" spans="1:8" x14ac:dyDescent="0.25">
      <c r="A76" s="22">
        <v>46185</v>
      </c>
      <c r="B76" t="s">
        <v>89</v>
      </c>
      <c r="C76" t="s">
        <v>90</v>
      </c>
      <c r="D76" t="s">
        <v>91</v>
      </c>
      <c r="E76" t="s">
        <v>75</v>
      </c>
      <c r="F76" s="23">
        <v>65</v>
      </c>
      <c r="H76" s="24">
        <f>IF(A76="","",IF(YEAR(A76)&lt;&gt;Setup!$C$5,"",MONTH(A76)))</f>
      </c>
    </row>
    <row r="77" spans="1:8" x14ac:dyDescent="0.25">
      <c r="A77" s="22">
        <v>46187</v>
      </c>
      <c r="B77" t="s">
        <v>92</v>
      </c>
      <c r="C77" t="s">
        <v>93</v>
      </c>
      <c r="D77" t="s">
        <v>94</v>
      </c>
      <c r="E77" t="s">
        <v>55</v>
      </c>
      <c r="F77" s="23">
        <v>90</v>
      </c>
      <c r="H77" s="24">
        <f>IF(A77="","",IF(YEAR(A77)&lt;&gt;Setup!$C$5,"",MONTH(A77)))</f>
      </c>
    </row>
    <row r="78" spans="1:8" x14ac:dyDescent="0.25">
      <c r="A78" s="22">
        <v>46188</v>
      </c>
      <c r="B78" t="s">
        <v>113</v>
      </c>
      <c r="C78" t="s">
        <v>126</v>
      </c>
      <c r="D78" t="s">
        <v>115</v>
      </c>
      <c r="E78" t="s">
        <v>105</v>
      </c>
      <c r="F78" s="23">
        <v>4250</v>
      </c>
      <c r="H78" s="24">
        <f>IF(A78="","",IF(YEAR(A78)&lt;&gt;Setup!$C$5,"",MONTH(A78)))</f>
      </c>
    </row>
    <row r="79" spans="1:8" x14ac:dyDescent="0.25">
      <c r="A79" s="22">
        <v>46189</v>
      </c>
      <c r="B79" t="s">
        <v>98</v>
      </c>
      <c r="C79" t="s">
        <v>99</v>
      </c>
      <c r="D79" t="s">
        <v>100</v>
      </c>
      <c r="E79" t="s">
        <v>75</v>
      </c>
      <c r="F79" s="23">
        <v>80</v>
      </c>
      <c r="H79" s="24">
        <f>IF(A79="","",IF(YEAR(A79)&lt;&gt;Setup!$C$5,"",MONTH(A79)))</f>
      </c>
    </row>
    <row r="80" spans="1:8" x14ac:dyDescent="0.25">
      <c r="A80" s="22">
        <v>46191</v>
      </c>
      <c r="B80" t="s">
        <v>127</v>
      </c>
      <c r="C80" t="s">
        <v>118</v>
      </c>
      <c r="D80" t="s">
        <v>119</v>
      </c>
      <c r="E80" t="s">
        <v>55</v>
      </c>
      <c r="F80" s="23">
        <v>1100</v>
      </c>
      <c r="H80" s="24">
        <f>IF(A80="","",IF(YEAR(A80)&lt;&gt;Setup!$C$5,"",MONTH(A80)))</f>
      </c>
    </row>
    <row r="81" spans="1:8" x14ac:dyDescent="0.25">
      <c r="A81" s="22">
        <v>46198</v>
      </c>
      <c r="B81" t="s">
        <v>101</v>
      </c>
      <c r="C81" t="s">
        <v>102</v>
      </c>
      <c r="D81" t="s">
        <v>103</v>
      </c>
      <c r="E81" t="s">
        <v>55</v>
      </c>
      <c r="F81" s="23">
        <v>3500</v>
      </c>
      <c r="H81" s="24">
        <f>IF(A81="","",IF(YEAR(A81)&lt;&gt;Setup!$C$5,"",MONTH(A81)))</f>
      </c>
    </row>
    <row r="82" spans="1:8" x14ac:dyDescent="0.25">
      <c r="A82" s="22">
        <v>46199</v>
      </c>
      <c r="B82" t="s">
        <v>55</v>
      </c>
      <c r="C82" t="s">
        <v>104</v>
      </c>
      <c r="D82" t="s">
        <v>88</v>
      </c>
      <c r="E82" t="s">
        <v>55</v>
      </c>
      <c r="F82" s="23">
        <v>2200</v>
      </c>
      <c r="G82" t="s">
        <v>105</v>
      </c>
      <c r="H82" s="24">
        <f>IF(A82="","",IF(YEAR(A82)&lt;&gt;Setup!$C$5,"",MONTH(A82)))</f>
      </c>
    </row>
    <row r="83" spans="1:8" x14ac:dyDescent="0.25">
      <c r="A83" s="22">
        <v>46204</v>
      </c>
      <c r="B83" t="s">
        <v>69</v>
      </c>
      <c r="C83" t="s">
        <v>70</v>
      </c>
      <c r="D83" t="s">
        <v>71</v>
      </c>
      <c r="E83" t="s">
        <v>55</v>
      </c>
      <c r="F83" s="23">
        <v>1400</v>
      </c>
      <c r="H83" s="24">
        <f>IF(A83="","",IF(YEAR(A83)&lt;&gt;Setup!$C$5,"",MONTH(A83)))</f>
      </c>
    </row>
    <row r="84" spans="1:8" x14ac:dyDescent="0.25">
      <c r="A84" s="22">
        <v>46204</v>
      </c>
      <c r="B84" t="s">
        <v>128</v>
      </c>
      <c r="C84" t="s">
        <v>129</v>
      </c>
      <c r="D84" t="s">
        <v>130</v>
      </c>
      <c r="E84" t="s">
        <v>55</v>
      </c>
      <c r="F84" s="23">
        <v>150</v>
      </c>
      <c r="H84" s="24">
        <f>IF(A84="","",IF(YEAR(A84)&lt;&gt;Setup!$C$5,"",MONTH(A84)))</f>
      </c>
    </row>
    <row r="85" spans="1:8" x14ac:dyDescent="0.25">
      <c r="A85" s="22">
        <v>46205</v>
      </c>
      <c r="B85" t="s">
        <v>72</v>
      </c>
      <c r="C85" t="s">
        <v>73</v>
      </c>
      <c r="D85" t="s">
        <v>74</v>
      </c>
      <c r="E85" t="s">
        <v>75</v>
      </c>
      <c r="F85" s="23">
        <v>89.99</v>
      </c>
      <c r="H85" s="24">
        <f>IF(A85="","",IF(YEAR(A85)&lt;&gt;Setup!$C$5,"",MONTH(A85)))</f>
      </c>
    </row>
    <row r="86" spans="1:8" x14ac:dyDescent="0.25">
      <c r="A86" s="22">
        <v>46205</v>
      </c>
      <c r="B86" t="s">
        <v>76</v>
      </c>
      <c r="C86" t="s">
        <v>77</v>
      </c>
      <c r="D86" t="s">
        <v>74</v>
      </c>
      <c r="E86" t="s">
        <v>75</v>
      </c>
      <c r="F86" s="23">
        <v>45</v>
      </c>
      <c r="H86" s="24">
        <f>IF(A86="","",IF(YEAR(A86)&lt;&gt;Setup!$C$5,"",MONTH(A86)))</f>
      </c>
    </row>
    <row r="87" spans="1:8" x14ac:dyDescent="0.25">
      <c r="A87" s="22">
        <v>46207</v>
      </c>
      <c r="B87" t="s">
        <v>78</v>
      </c>
      <c r="C87" t="s">
        <v>79</v>
      </c>
      <c r="D87" t="s">
        <v>79</v>
      </c>
      <c r="E87" t="s">
        <v>75</v>
      </c>
      <c r="F87" s="23">
        <v>132.5</v>
      </c>
      <c r="H87" s="24">
        <f>IF(A87="","",IF(YEAR(A87)&lt;&gt;Setup!$C$5,"",MONTH(A87)))</f>
      </c>
    </row>
    <row r="88" spans="1:8" x14ac:dyDescent="0.25">
      <c r="A88" s="22">
        <v>46209</v>
      </c>
      <c r="B88" t="s">
        <v>80</v>
      </c>
      <c r="C88" t="s">
        <v>81</v>
      </c>
      <c r="D88" t="s">
        <v>82</v>
      </c>
      <c r="E88" t="s">
        <v>75</v>
      </c>
      <c r="F88" s="23">
        <v>355</v>
      </c>
      <c r="H88" s="24">
        <f>IF(A88="","",IF(YEAR(A88)&lt;&gt;Setup!$C$5,"",MONTH(A88)))</f>
      </c>
    </row>
    <row r="89" spans="1:8" x14ac:dyDescent="0.25">
      <c r="A89" s="22">
        <v>46212</v>
      </c>
      <c r="B89" t="s">
        <v>83</v>
      </c>
      <c r="C89" t="s">
        <v>84</v>
      </c>
      <c r="D89" t="s">
        <v>85</v>
      </c>
      <c r="E89" t="s">
        <v>75</v>
      </c>
      <c r="F89" s="23">
        <v>245</v>
      </c>
      <c r="H89" s="24">
        <f>IF(A89="","",IF(YEAR(A89)&lt;&gt;Setup!$C$5,"",MONTH(A89)))</f>
      </c>
    </row>
    <row r="90" spans="1:8" x14ac:dyDescent="0.25">
      <c r="A90" s="22">
        <v>46213</v>
      </c>
      <c r="B90" t="s">
        <v>86</v>
      </c>
      <c r="C90" t="s">
        <v>87</v>
      </c>
      <c r="D90" t="s">
        <v>88</v>
      </c>
      <c r="E90" t="s">
        <v>55</v>
      </c>
      <c r="F90" s="23">
        <v>772.49</v>
      </c>
      <c r="G90" t="s">
        <v>75</v>
      </c>
      <c r="H90" s="24">
        <f>IF(A90="","",IF(YEAR(A90)&lt;&gt;Setup!$C$5,"",MONTH(A90)))</f>
      </c>
    </row>
    <row r="91" spans="1:8" x14ac:dyDescent="0.25">
      <c r="A91" s="22">
        <v>46215</v>
      </c>
      <c r="B91" t="s">
        <v>109</v>
      </c>
      <c r="C91" t="s">
        <v>90</v>
      </c>
      <c r="D91" t="s">
        <v>91</v>
      </c>
      <c r="E91" t="s">
        <v>75</v>
      </c>
      <c r="F91" s="23">
        <v>30</v>
      </c>
      <c r="H91" s="24">
        <f>IF(A91="","",IF(YEAR(A91)&lt;&gt;Setup!$C$5,"",MONTH(A91)))</f>
      </c>
    </row>
    <row r="92" spans="1:8" x14ac:dyDescent="0.25">
      <c r="A92" s="22">
        <v>46217</v>
      </c>
      <c r="B92" t="s">
        <v>92</v>
      </c>
      <c r="C92" t="s">
        <v>93</v>
      </c>
      <c r="D92" t="s">
        <v>94</v>
      </c>
      <c r="E92" t="s">
        <v>55</v>
      </c>
      <c r="F92" s="23">
        <v>45</v>
      </c>
      <c r="H92" s="24">
        <f>IF(A92="","",IF(YEAR(A92)&lt;&gt;Setup!$C$5,"",MONTH(A92)))</f>
      </c>
    </row>
    <row r="93" spans="1:8" x14ac:dyDescent="0.25">
      <c r="A93" s="22">
        <v>46219</v>
      </c>
      <c r="B93" t="s">
        <v>116</v>
      </c>
      <c r="C93" t="s">
        <v>99</v>
      </c>
      <c r="D93" t="s">
        <v>100</v>
      </c>
      <c r="E93" t="s">
        <v>75</v>
      </c>
      <c r="F93" s="23">
        <v>115</v>
      </c>
      <c r="H93" s="24">
        <f>IF(A93="","",IF(YEAR(A93)&lt;&gt;Setup!$C$5,"",MONTH(A93)))</f>
      </c>
    </row>
    <row r="94" spans="1:8" x14ac:dyDescent="0.25">
      <c r="A94" s="22">
        <v>46223</v>
      </c>
      <c r="B94" t="s">
        <v>120</v>
      </c>
      <c r="C94" t="s">
        <v>121</v>
      </c>
      <c r="D94" t="s">
        <v>122</v>
      </c>
      <c r="E94" t="s">
        <v>55</v>
      </c>
      <c r="F94" s="23">
        <v>85.55</v>
      </c>
      <c r="H94" s="24">
        <f>IF(A94="","",IF(YEAR(A94)&lt;&gt;Setup!$C$5,"",MONTH(A94)))</f>
      </c>
    </row>
    <row r="95" spans="1:8" x14ac:dyDescent="0.25">
      <c r="A95" s="22">
        <v>46228</v>
      </c>
      <c r="B95" t="s">
        <v>101</v>
      </c>
      <c r="C95" t="s">
        <v>102</v>
      </c>
      <c r="D95" t="s">
        <v>103</v>
      </c>
      <c r="E95" t="s">
        <v>55</v>
      </c>
      <c r="F95" s="23">
        <v>3500</v>
      </c>
      <c r="H95" s="24">
        <f>IF(A95="","",IF(YEAR(A95)&lt;&gt;Setup!$C$5,"",MONTH(A95)))</f>
      </c>
    </row>
    <row r="96" spans="1:8" x14ac:dyDescent="0.25">
      <c r="A96" s="22">
        <v>46229</v>
      </c>
      <c r="B96" t="s">
        <v>55</v>
      </c>
      <c r="C96" t="s">
        <v>104</v>
      </c>
      <c r="D96" t="s">
        <v>88</v>
      </c>
      <c r="E96" t="s">
        <v>55</v>
      </c>
      <c r="F96" s="23">
        <v>2200</v>
      </c>
      <c r="G96" t="s">
        <v>105</v>
      </c>
      <c r="H96" s="24">
        <f>IF(A96="","",IF(YEAR(A96)&lt;&gt;Setup!$C$5,"",MONTH(A96)))</f>
      </c>
    </row>
    <row r="97" spans="1:8" x14ac:dyDescent="0.25">
      <c r="A97" s="22">
        <v>46235</v>
      </c>
      <c r="B97" t="s">
        <v>69</v>
      </c>
      <c r="C97" t="s">
        <v>70</v>
      </c>
      <c r="D97" t="s">
        <v>71</v>
      </c>
      <c r="E97" t="s">
        <v>55</v>
      </c>
      <c r="F97" s="23">
        <v>1400</v>
      </c>
      <c r="H97" s="24">
        <f>IF(A97="","",IF(YEAR(A97)&lt;&gt;Setup!$C$5,"",MONTH(A97)))</f>
      </c>
    </row>
    <row r="98" spans="1:8" x14ac:dyDescent="0.25">
      <c r="A98" s="22">
        <v>46236</v>
      </c>
      <c r="B98" t="s">
        <v>72</v>
      </c>
      <c r="C98" t="s">
        <v>73</v>
      </c>
      <c r="D98" t="s">
        <v>74</v>
      </c>
      <c r="E98" t="s">
        <v>75</v>
      </c>
      <c r="F98" s="23">
        <v>89.99</v>
      </c>
      <c r="H98" s="24">
        <f>IF(A98="","",IF(YEAR(A98)&lt;&gt;Setup!$C$5,"",MONTH(A98)))</f>
      </c>
    </row>
    <row r="99" spans="1:8" x14ac:dyDescent="0.25">
      <c r="A99" s="22">
        <v>46236</v>
      </c>
      <c r="B99" t="s">
        <v>76</v>
      </c>
      <c r="C99" t="s">
        <v>77</v>
      </c>
      <c r="D99" t="s">
        <v>74</v>
      </c>
      <c r="E99" t="s">
        <v>75</v>
      </c>
      <c r="F99" s="23">
        <v>45</v>
      </c>
      <c r="H99" s="24">
        <f>IF(A99="","",IF(YEAR(A99)&lt;&gt;Setup!$C$5,"",MONTH(A99)))</f>
      </c>
    </row>
    <row r="100" spans="1:8" x14ac:dyDescent="0.25">
      <c r="A100" s="22">
        <v>46238</v>
      </c>
      <c r="B100" t="s">
        <v>78</v>
      </c>
      <c r="C100" t="s">
        <v>79</v>
      </c>
      <c r="D100" t="s">
        <v>79</v>
      </c>
      <c r="E100" t="s">
        <v>75</v>
      </c>
      <c r="F100" s="23">
        <v>132.5</v>
      </c>
      <c r="H100" s="24">
        <f>IF(A100="","",IF(YEAR(A100)&lt;&gt;Setup!$C$5,"",MONTH(A100)))</f>
      </c>
    </row>
    <row r="101" spans="1:8" x14ac:dyDescent="0.25">
      <c r="A101" s="22">
        <v>46240</v>
      </c>
      <c r="B101" t="s">
        <v>80</v>
      </c>
      <c r="C101" t="s">
        <v>81</v>
      </c>
      <c r="D101" t="s">
        <v>82</v>
      </c>
      <c r="E101" t="s">
        <v>75</v>
      </c>
      <c r="F101" s="23">
        <v>190</v>
      </c>
      <c r="H101" s="24">
        <f>IF(A101="","",IF(YEAR(A101)&lt;&gt;Setup!$C$5,"",MONTH(A101)))</f>
      </c>
    </row>
    <row r="102" spans="1:8" x14ac:dyDescent="0.25">
      <c r="A102" s="22">
        <v>46243</v>
      </c>
      <c r="B102" t="s">
        <v>83</v>
      </c>
      <c r="C102" t="s">
        <v>84</v>
      </c>
      <c r="D102" t="s">
        <v>85</v>
      </c>
      <c r="E102" t="s">
        <v>75</v>
      </c>
      <c r="F102" s="23">
        <v>120</v>
      </c>
      <c r="H102" s="24">
        <f>IF(A102="","",IF(YEAR(A102)&lt;&gt;Setup!$C$5,"",MONTH(A102)))</f>
      </c>
    </row>
    <row r="103" spans="1:8" x14ac:dyDescent="0.25">
      <c r="A103" s="22">
        <v>46244</v>
      </c>
      <c r="B103" t="s">
        <v>86</v>
      </c>
      <c r="C103" t="s">
        <v>87</v>
      </c>
      <c r="D103" t="s">
        <v>88</v>
      </c>
      <c r="E103" t="s">
        <v>55</v>
      </c>
      <c r="F103" s="23">
        <v>1012.49</v>
      </c>
      <c r="G103" t="s">
        <v>75</v>
      </c>
      <c r="H103" s="24">
        <f>IF(A103="","",IF(YEAR(A103)&lt;&gt;Setup!$C$5,"",MONTH(A103)))</f>
      </c>
    </row>
    <row r="104" spans="1:8" x14ac:dyDescent="0.25">
      <c r="A104" s="22">
        <v>46246</v>
      </c>
      <c r="B104" t="s">
        <v>109</v>
      </c>
      <c r="C104" t="s">
        <v>90</v>
      </c>
      <c r="D104" t="s">
        <v>91</v>
      </c>
      <c r="E104" t="s">
        <v>75</v>
      </c>
      <c r="F104" s="23">
        <v>25</v>
      </c>
      <c r="H104" s="24">
        <f>IF(A104="","",IF(YEAR(A104)&lt;&gt;Setup!$C$5,"",MONTH(A104)))</f>
      </c>
    </row>
    <row r="105" spans="1:8" x14ac:dyDescent="0.25">
      <c r="A105" s="22">
        <v>46248</v>
      </c>
      <c r="B105" t="s">
        <v>92</v>
      </c>
      <c r="C105" t="s">
        <v>93</v>
      </c>
      <c r="D105" t="s">
        <v>94</v>
      </c>
      <c r="E105" t="s">
        <v>55</v>
      </c>
      <c r="F105" s="23">
        <v>70</v>
      </c>
      <c r="H105" s="24">
        <f>IF(A105="","",IF(YEAR(A105)&lt;&gt;Setup!$C$5,"",MONTH(A105)))</f>
      </c>
    </row>
    <row r="106" spans="1:8" x14ac:dyDescent="0.25">
      <c r="A106" s="22">
        <v>46250</v>
      </c>
      <c r="B106" t="s">
        <v>98</v>
      </c>
      <c r="C106" t="s">
        <v>99</v>
      </c>
      <c r="D106" t="s">
        <v>100</v>
      </c>
      <c r="E106" t="s">
        <v>75</v>
      </c>
      <c r="F106" s="23">
        <v>45</v>
      </c>
      <c r="H106" s="24">
        <f>IF(A106="","",IF(YEAR(A106)&lt;&gt;Setup!$C$5,"",MONTH(A106)))</f>
      </c>
    </row>
    <row r="107" spans="1:8" x14ac:dyDescent="0.25">
      <c r="A107" s="22">
        <v>46252</v>
      </c>
      <c r="B107" t="s">
        <v>117</v>
      </c>
      <c r="C107" t="s">
        <v>118</v>
      </c>
      <c r="D107" t="s">
        <v>119</v>
      </c>
      <c r="E107" t="s">
        <v>55</v>
      </c>
      <c r="F107" s="23">
        <v>705</v>
      </c>
      <c r="H107" s="24">
        <f>IF(A107="","",IF(YEAR(A107)&lt;&gt;Setup!$C$5,"",MONTH(A107)))</f>
      </c>
    </row>
    <row r="108" spans="1:8" x14ac:dyDescent="0.25">
      <c r="A108" s="22">
        <v>46259</v>
      </c>
      <c r="B108" t="s">
        <v>101</v>
      </c>
      <c r="C108" t="s">
        <v>102</v>
      </c>
      <c r="D108" t="s">
        <v>103</v>
      </c>
      <c r="E108" t="s">
        <v>55</v>
      </c>
      <c r="F108" s="23">
        <v>3500</v>
      </c>
      <c r="H108" s="24">
        <f>IF(A108="","",IF(YEAR(A108)&lt;&gt;Setup!$C$5,"",MONTH(A108)))</f>
      </c>
    </row>
    <row r="109" spans="1:8" x14ac:dyDescent="0.25">
      <c r="A109" s="22">
        <v>46260</v>
      </c>
      <c r="B109" t="s">
        <v>55</v>
      </c>
      <c r="C109" t="s">
        <v>104</v>
      </c>
      <c r="D109" t="s">
        <v>88</v>
      </c>
      <c r="E109" t="s">
        <v>55</v>
      </c>
      <c r="F109" s="23">
        <v>2200</v>
      </c>
      <c r="G109" t="s">
        <v>105</v>
      </c>
      <c r="H109" s="24">
        <f>IF(A109="","",IF(YEAR(A109)&lt;&gt;Setup!$C$5,"",MONTH(A109)))</f>
      </c>
    </row>
    <row r="110" spans="1:8" x14ac:dyDescent="0.25">
      <c r="A110" s="22">
        <v>46266</v>
      </c>
      <c r="B110" t="s">
        <v>69</v>
      </c>
      <c r="C110" t="s">
        <v>70</v>
      </c>
      <c r="D110" t="s">
        <v>71</v>
      </c>
      <c r="E110" t="s">
        <v>55</v>
      </c>
      <c r="F110" s="23">
        <v>1400</v>
      </c>
      <c r="H110" s="24">
        <f>IF(A110="","",IF(YEAR(A110)&lt;&gt;Setup!$C$5,"",MONTH(A110)))</f>
      </c>
    </row>
    <row r="111" spans="1:8" x14ac:dyDescent="0.25">
      <c r="A111" s="22">
        <v>46267</v>
      </c>
      <c r="B111" t="s">
        <v>72</v>
      </c>
      <c r="C111" t="s">
        <v>73</v>
      </c>
      <c r="D111" t="s">
        <v>74</v>
      </c>
      <c r="E111" t="s">
        <v>75</v>
      </c>
      <c r="F111" s="23">
        <v>89.99</v>
      </c>
      <c r="H111" s="24">
        <f>IF(A111="","",IF(YEAR(A111)&lt;&gt;Setup!$C$5,"",MONTH(A111)))</f>
      </c>
    </row>
    <row r="112" spans="1:8" x14ac:dyDescent="0.25">
      <c r="A112" s="22">
        <v>46267</v>
      </c>
      <c r="B112" t="s">
        <v>76</v>
      </c>
      <c r="C112" t="s">
        <v>77</v>
      </c>
      <c r="D112" t="s">
        <v>74</v>
      </c>
      <c r="E112" t="s">
        <v>75</v>
      </c>
      <c r="F112" s="23">
        <v>45</v>
      </c>
      <c r="H112" s="24">
        <f>IF(A112="","",IF(YEAR(A112)&lt;&gt;Setup!$C$5,"",MONTH(A112)))</f>
      </c>
    </row>
    <row r="113" spans="1:8" x14ac:dyDescent="0.25">
      <c r="A113" s="22">
        <v>46269</v>
      </c>
      <c r="B113" t="s">
        <v>78</v>
      </c>
      <c r="C113" t="s">
        <v>79</v>
      </c>
      <c r="D113" t="s">
        <v>79</v>
      </c>
      <c r="E113" t="s">
        <v>75</v>
      </c>
      <c r="F113" s="23">
        <v>132.5</v>
      </c>
      <c r="H113" s="24">
        <f>IF(A113="","",IF(YEAR(A113)&lt;&gt;Setup!$C$5,"",MONTH(A113)))</f>
      </c>
    </row>
    <row r="114" spans="1:8" x14ac:dyDescent="0.25">
      <c r="A114" s="22">
        <v>46271</v>
      </c>
      <c r="B114" t="s">
        <v>80</v>
      </c>
      <c r="C114" t="s">
        <v>81</v>
      </c>
      <c r="D114" t="s">
        <v>82</v>
      </c>
      <c r="E114" t="s">
        <v>75</v>
      </c>
      <c r="F114" s="23">
        <v>370</v>
      </c>
      <c r="H114" s="24">
        <f>IF(A114="","",IF(YEAR(A114)&lt;&gt;Setup!$C$5,"",MONTH(A114)))</f>
      </c>
    </row>
    <row r="115" spans="1:8" x14ac:dyDescent="0.25">
      <c r="A115" s="22">
        <v>46274</v>
      </c>
      <c r="B115" t="s">
        <v>83</v>
      </c>
      <c r="C115" t="s">
        <v>84</v>
      </c>
      <c r="D115" t="s">
        <v>85</v>
      </c>
      <c r="E115" t="s">
        <v>75</v>
      </c>
      <c r="F115" s="23">
        <v>255</v>
      </c>
      <c r="H115" s="24">
        <f>IF(A115="","",IF(YEAR(A115)&lt;&gt;Setup!$C$5,"",MONTH(A115)))</f>
      </c>
    </row>
    <row r="116" spans="1:8" x14ac:dyDescent="0.25">
      <c r="A116" s="22">
        <v>46275</v>
      </c>
      <c r="B116" t="s">
        <v>86</v>
      </c>
      <c r="C116" t="s">
        <v>87</v>
      </c>
      <c r="D116" t="s">
        <v>88</v>
      </c>
      <c r="E116" t="s">
        <v>55</v>
      </c>
      <c r="F116" s="23">
        <v>647.49</v>
      </c>
      <c r="G116" t="s">
        <v>75</v>
      </c>
      <c r="H116" s="24">
        <f>IF(A116="","",IF(YEAR(A116)&lt;&gt;Setup!$C$5,"",MONTH(A116)))</f>
      </c>
    </row>
    <row r="117" spans="1:8" x14ac:dyDescent="0.25">
      <c r="A117" s="22">
        <v>46277</v>
      </c>
      <c r="B117" t="s">
        <v>109</v>
      </c>
      <c r="C117" t="s">
        <v>90</v>
      </c>
      <c r="D117" t="s">
        <v>91</v>
      </c>
      <c r="E117" t="s">
        <v>75</v>
      </c>
      <c r="F117" s="23">
        <v>70</v>
      </c>
      <c r="H117" s="24">
        <f>IF(A117="","",IF(YEAR(A117)&lt;&gt;Setup!$C$5,"",MONTH(A117)))</f>
      </c>
    </row>
    <row r="118" spans="1:8" x14ac:dyDescent="0.25">
      <c r="A118" s="22">
        <v>46279</v>
      </c>
      <c r="B118" t="s">
        <v>92</v>
      </c>
      <c r="C118" t="s">
        <v>93</v>
      </c>
      <c r="D118" t="s">
        <v>94</v>
      </c>
      <c r="E118" t="s">
        <v>55</v>
      </c>
      <c r="F118" s="23">
        <v>70</v>
      </c>
      <c r="H118" s="24">
        <f>IF(A118="","",IF(YEAR(A118)&lt;&gt;Setup!$C$5,"",MONTH(A118)))</f>
      </c>
    </row>
    <row r="119" spans="1:8" x14ac:dyDescent="0.25">
      <c r="A119" s="22">
        <v>46280</v>
      </c>
      <c r="B119" t="s">
        <v>113</v>
      </c>
      <c r="C119" t="s">
        <v>131</v>
      </c>
      <c r="D119" t="s">
        <v>115</v>
      </c>
      <c r="E119" t="s">
        <v>105</v>
      </c>
      <c r="F119" s="23">
        <v>6500</v>
      </c>
      <c r="H119" s="24">
        <f>IF(A119="","",IF(YEAR(A119)&lt;&gt;Setup!$C$5,"",MONTH(A119)))</f>
      </c>
    </row>
    <row r="120" spans="1:8" x14ac:dyDescent="0.25">
      <c r="A120" s="22">
        <v>46281</v>
      </c>
      <c r="B120" t="s">
        <v>116</v>
      </c>
      <c r="C120" t="s">
        <v>99</v>
      </c>
      <c r="D120" t="s">
        <v>100</v>
      </c>
      <c r="E120" t="s">
        <v>75</v>
      </c>
      <c r="F120" s="23">
        <v>50</v>
      </c>
      <c r="H120" s="24">
        <f>IF(A120="","",IF(YEAR(A120)&lt;&gt;Setup!$C$5,"",MONTH(A120)))</f>
      </c>
    </row>
    <row r="121" spans="1:8" x14ac:dyDescent="0.25">
      <c r="A121" s="22">
        <v>46284</v>
      </c>
      <c r="B121" t="s">
        <v>132</v>
      </c>
      <c r="C121" t="s">
        <v>133</v>
      </c>
      <c r="D121" t="s">
        <v>134</v>
      </c>
      <c r="E121" t="s">
        <v>75</v>
      </c>
      <c r="F121" s="23">
        <v>168</v>
      </c>
      <c r="H121" s="24">
        <f>IF(A121="","",IF(YEAR(A121)&lt;&gt;Setup!$C$5,"",MONTH(A121)))</f>
      </c>
    </row>
    <row r="122" spans="1:8" x14ac:dyDescent="0.25">
      <c r="A122" s="22">
        <v>46290</v>
      </c>
      <c r="B122" t="s">
        <v>101</v>
      </c>
      <c r="C122" t="s">
        <v>102</v>
      </c>
      <c r="D122" t="s">
        <v>103</v>
      </c>
      <c r="E122" t="s">
        <v>55</v>
      </c>
      <c r="F122" s="23">
        <v>3500</v>
      </c>
      <c r="H122" s="24">
        <f>IF(A122="","",IF(YEAR(A122)&lt;&gt;Setup!$C$5,"",MONTH(A122)))</f>
      </c>
    </row>
    <row r="123" spans="1:8" x14ac:dyDescent="0.25">
      <c r="A123" s="22">
        <v>46291</v>
      </c>
      <c r="B123" t="s">
        <v>55</v>
      </c>
      <c r="C123" t="s">
        <v>104</v>
      </c>
      <c r="D123" t="s">
        <v>88</v>
      </c>
      <c r="E123" t="s">
        <v>55</v>
      </c>
      <c r="F123" s="23">
        <v>2200</v>
      </c>
      <c r="G123" t="s">
        <v>105</v>
      </c>
      <c r="H123" s="24">
        <f>IF(A123="","",IF(YEAR(A123)&lt;&gt;Setup!$C$5,"",MONTH(A123)))</f>
      </c>
    </row>
    <row r="124" spans="1:8" x14ac:dyDescent="0.25">
      <c r="A124" s="22"/>
      <c r="F124" s="23"/>
      <c r="H124" s="24">
        <f>IF(A124="","",IF(YEAR(A124)&lt;&gt;Setup!$C$5,"",MONTH(A124)))</f>
      </c>
    </row>
    <row r="125" spans="1:8" x14ac:dyDescent="0.25">
      <c r="A125" s="22"/>
      <c r="F125" s="23"/>
      <c r="H125" s="24">
        <f>IF(A125="","",IF(YEAR(A125)&lt;&gt;Setup!$C$5,"",MONTH(A125)))</f>
      </c>
    </row>
    <row r="126" spans="1:8" x14ac:dyDescent="0.25">
      <c r="A126" s="22"/>
      <c r="F126" s="23"/>
      <c r="H126" s="24">
        <f>IF(A126="","",IF(YEAR(A126)&lt;&gt;Setup!$C$5,"",MONTH(A126)))</f>
      </c>
    </row>
    <row r="127" spans="1:8" x14ac:dyDescent="0.25">
      <c r="A127" s="22"/>
      <c r="F127" s="23"/>
      <c r="H127" s="24">
        <f>IF(A127="","",IF(YEAR(A127)&lt;&gt;Setup!$C$5,"",MONTH(A127)))</f>
      </c>
    </row>
    <row r="128" spans="1:8" x14ac:dyDescent="0.25">
      <c r="A128" s="22"/>
      <c r="F128" s="23"/>
      <c r="H128" s="24">
        <f>IF(A128="","",IF(YEAR(A128)&lt;&gt;Setup!$C$5,"",MONTH(A128)))</f>
      </c>
    </row>
    <row r="129" spans="1:8" x14ac:dyDescent="0.25">
      <c r="A129" s="22"/>
      <c r="F129" s="23"/>
      <c r="H129" s="24">
        <f>IF(A129="","",IF(YEAR(A129)&lt;&gt;Setup!$C$5,"",MONTH(A129)))</f>
      </c>
    </row>
    <row r="130" spans="1:8" x14ac:dyDescent="0.25">
      <c r="A130" s="22"/>
      <c r="F130" s="23"/>
      <c r="H130" s="24">
        <f>IF(A130="","",IF(YEAR(A130)&lt;&gt;Setup!$C$5,"",MONTH(A130)))</f>
      </c>
    </row>
    <row r="131" spans="1:8" x14ac:dyDescent="0.25">
      <c r="A131" s="22"/>
      <c r="F131" s="23"/>
      <c r="H131" s="24">
        <f>IF(A131="","",IF(YEAR(A131)&lt;&gt;Setup!$C$5,"",MONTH(A131)))</f>
      </c>
    </row>
    <row r="132" spans="1:8" x14ac:dyDescent="0.25">
      <c r="A132" s="22"/>
      <c r="F132" s="23"/>
      <c r="H132" s="24">
        <f>IF(A132="","",IF(YEAR(A132)&lt;&gt;Setup!$C$5,"",MONTH(A132)))</f>
      </c>
    </row>
    <row r="133" spans="1:8" x14ac:dyDescent="0.25">
      <c r="A133" s="22"/>
      <c r="F133" s="23"/>
      <c r="H133" s="24">
        <f>IF(A133="","",IF(YEAR(A133)&lt;&gt;Setup!$C$5,"",MONTH(A133)))</f>
      </c>
    </row>
    <row r="134" spans="1:8" x14ac:dyDescent="0.25">
      <c r="A134" s="22"/>
      <c r="F134" s="23"/>
      <c r="H134" s="24">
        <f>IF(A134="","",IF(YEAR(A134)&lt;&gt;Setup!$C$5,"",MONTH(A134)))</f>
      </c>
    </row>
    <row r="135" spans="1:8" x14ac:dyDescent="0.25">
      <c r="A135" s="22"/>
      <c r="F135" s="23"/>
      <c r="H135" s="24">
        <f>IF(A135="","",IF(YEAR(A135)&lt;&gt;Setup!$C$5,"",MONTH(A135)))</f>
      </c>
    </row>
    <row r="136" spans="1:8" x14ac:dyDescent="0.25">
      <c r="A136" s="22"/>
      <c r="F136" s="23"/>
      <c r="H136" s="24">
        <f>IF(A136="","",IF(YEAR(A136)&lt;&gt;Setup!$C$5,"",MONTH(A136)))</f>
      </c>
    </row>
    <row r="137" spans="1:8" x14ac:dyDescent="0.25">
      <c r="A137" s="22"/>
      <c r="F137" s="23"/>
      <c r="H137" s="24">
        <f>IF(A137="","",IF(YEAR(A137)&lt;&gt;Setup!$C$5,"",MONTH(A137)))</f>
      </c>
    </row>
    <row r="138" spans="1:8" x14ac:dyDescent="0.25">
      <c r="A138" s="22"/>
      <c r="F138" s="23"/>
      <c r="H138" s="24">
        <f>IF(A138="","",IF(YEAR(A138)&lt;&gt;Setup!$C$5,"",MONTH(A138)))</f>
      </c>
    </row>
    <row r="139" spans="1:8" x14ac:dyDescent="0.25">
      <c r="A139" s="22"/>
      <c r="F139" s="23"/>
      <c r="H139" s="24">
        <f>IF(A139="","",IF(YEAR(A139)&lt;&gt;Setup!$C$5,"",MONTH(A139)))</f>
      </c>
    </row>
    <row r="140" spans="1:8" x14ac:dyDescent="0.25">
      <c r="A140" s="22"/>
      <c r="F140" s="23"/>
      <c r="H140" s="24">
        <f>IF(A140="","",IF(YEAR(A140)&lt;&gt;Setup!$C$5,"",MONTH(A140)))</f>
      </c>
    </row>
    <row r="141" spans="1:8" x14ac:dyDescent="0.25">
      <c r="A141" s="22"/>
      <c r="F141" s="23"/>
      <c r="H141" s="24">
        <f>IF(A141="","",IF(YEAR(A141)&lt;&gt;Setup!$C$5,"",MONTH(A141)))</f>
      </c>
    </row>
    <row r="142" spans="1:8" x14ac:dyDescent="0.25">
      <c r="A142" s="22"/>
      <c r="F142" s="23"/>
      <c r="H142" s="24">
        <f>IF(A142="","",IF(YEAR(A142)&lt;&gt;Setup!$C$5,"",MONTH(A142)))</f>
      </c>
    </row>
    <row r="143" spans="1:8" x14ac:dyDescent="0.25">
      <c r="A143" s="22"/>
      <c r="F143" s="23"/>
      <c r="H143" s="24">
        <f>IF(A143="","",IF(YEAR(A143)&lt;&gt;Setup!$C$5,"",MONTH(A143)))</f>
      </c>
    </row>
    <row r="144" spans="1:8" x14ac:dyDescent="0.25">
      <c r="A144" s="22"/>
      <c r="F144" s="23"/>
      <c r="H144" s="24">
        <f>IF(A144="","",IF(YEAR(A144)&lt;&gt;Setup!$C$5,"",MONTH(A144)))</f>
      </c>
    </row>
    <row r="145" spans="1:8" x14ac:dyDescent="0.25">
      <c r="A145" s="22"/>
      <c r="F145" s="23"/>
      <c r="H145" s="24">
        <f>IF(A145="","",IF(YEAR(A145)&lt;&gt;Setup!$C$5,"",MONTH(A145)))</f>
      </c>
    </row>
    <row r="146" spans="1:8" x14ac:dyDescent="0.25">
      <c r="A146" s="22"/>
      <c r="F146" s="23"/>
      <c r="H146" s="24">
        <f>IF(A146="","",IF(YEAR(A146)&lt;&gt;Setup!$C$5,"",MONTH(A146)))</f>
      </c>
    </row>
    <row r="147" spans="1:8" x14ac:dyDescent="0.25">
      <c r="A147" s="22"/>
      <c r="F147" s="23"/>
      <c r="H147" s="24">
        <f>IF(A147="","",IF(YEAR(A147)&lt;&gt;Setup!$C$5,"",MONTH(A147)))</f>
      </c>
    </row>
    <row r="148" spans="1:8" x14ac:dyDescent="0.25">
      <c r="A148" s="22"/>
      <c r="F148" s="23"/>
      <c r="H148" s="24">
        <f>IF(A148="","",IF(YEAR(A148)&lt;&gt;Setup!$C$5,"",MONTH(A148)))</f>
      </c>
    </row>
    <row r="149" spans="1:8" x14ac:dyDescent="0.25">
      <c r="A149" s="22"/>
      <c r="F149" s="23"/>
      <c r="H149" s="24">
        <f>IF(A149="","",IF(YEAR(A149)&lt;&gt;Setup!$C$5,"",MONTH(A149)))</f>
      </c>
    </row>
    <row r="150" spans="1:8" x14ac:dyDescent="0.25">
      <c r="A150" s="22"/>
      <c r="F150" s="23"/>
      <c r="H150" s="24">
        <f>IF(A150="","",IF(YEAR(A150)&lt;&gt;Setup!$C$5,"",MONTH(A150)))</f>
      </c>
    </row>
    <row r="151" spans="1:8" x14ac:dyDescent="0.25">
      <c r="A151" s="22"/>
      <c r="F151" s="23"/>
      <c r="H151" s="24">
        <f>IF(A151="","",IF(YEAR(A151)&lt;&gt;Setup!$C$5,"",MONTH(A151)))</f>
      </c>
    </row>
    <row r="152" spans="1:8" x14ac:dyDescent="0.25">
      <c r="A152" s="22"/>
      <c r="F152" s="23"/>
      <c r="H152" s="24">
        <f>IF(A152="","",IF(YEAR(A152)&lt;&gt;Setup!$C$5,"",MONTH(A152)))</f>
      </c>
    </row>
    <row r="153" spans="1:8" x14ac:dyDescent="0.25">
      <c r="A153" s="22"/>
      <c r="F153" s="23"/>
      <c r="H153" s="24">
        <f>IF(A153="","",IF(YEAR(A153)&lt;&gt;Setup!$C$5,"",MONTH(A153)))</f>
      </c>
    </row>
    <row r="154" spans="1:8" x14ac:dyDescent="0.25">
      <c r="A154" s="22"/>
      <c r="F154" s="23"/>
      <c r="H154" s="24">
        <f>IF(A154="","",IF(YEAR(A154)&lt;&gt;Setup!$C$5,"",MONTH(A154)))</f>
      </c>
    </row>
    <row r="155" spans="1:8" x14ac:dyDescent="0.25">
      <c r="A155" s="22"/>
      <c r="F155" s="23"/>
      <c r="H155" s="24">
        <f>IF(A155="","",IF(YEAR(A155)&lt;&gt;Setup!$C$5,"",MONTH(A155)))</f>
      </c>
    </row>
    <row r="156" spans="1:8" x14ac:dyDescent="0.25">
      <c r="A156" s="22"/>
      <c r="F156" s="23"/>
      <c r="H156" s="24">
        <f>IF(A156="","",IF(YEAR(A156)&lt;&gt;Setup!$C$5,"",MONTH(A156)))</f>
      </c>
    </row>
    <row r="157" spans="1:8" x14ac:dyDescent="0.25">
      <c r="A157" s="22"/>
      <c r="F157" s="23"/>
      <c r="H157" s="24">
        <f>IF(A157="","",IF(YEAR(A157)&lt;&gt;Setup!$C$5,"",MONTH(A157)))</f>
      </c>
    </row>
    <row r="158" spans="1:8" x14ac:dyDescent="0.25">
      <c r="A158" s="22"/>
      <c r="F158" s="23"/>
      <c r="H158" s="24">
        <f>IF(A158="","",IF(YEAR(A158)&lt;&gt;Setup!$C$5,"",MONTH(A158)))</f>
      </c>
    </row>
    <row r="159" spans="1:8" x14ac:dyDescent="0.25">
      <c r="A159" s="22"/>
      <c r="F159" s="23"/>
      <c r="H159" s="24">
        <f>IF(A159="","",IF(YEAR(A159)&lt;&gt;Setup!$C$5,"",MONTH(A159)))</f>
      </c>
    </row>
    <row r="160" spans="1:8" x14ac:dyDescent="0.25">
      <c r="A160" s="22"/>
      <c r="F160" s="23"/>
      <c r="H160" s="24">
        <f>IF(A160="","",IF(YEAR(A160)&lt;&gt;Setup!$C$5,"",MONTH(A160)))</f>
      </c>
    </row>
    <row r="161" spans="1:8" x14ac:dyDescent="0.25">
      <c r="A161" s="22"/>
      <c r="F161" s="23"/>
      <c r="H161" s="24">
        <f>IF(A161="","",IF(YEAR(A161)&lt;&gt;Setup!$C$5,"",MONTH(A161)))</f>
      </c>
    </row>
    <row r="162" spans="1:8" x14ac:dyDescent="0.25">
      <c r="A162" s="22"/>
      <c r="F162" s="23"/>
      <c r="H162" s="24">
        <f>IF(A162="","",IF(YEAR(A162)&lt;&gt;Setup!$C$5,"",MONTH(A162)))</f>
      </c>
    </row>
    <row r="163" spans="1:8" x14ac:dyDescent="0.25">
      <c r="A163" s="22"/>
      <c r="F163" s="23"/>
      <c r="H163" s="24">
        <f>IF(A163="","",IF(YEAR(A163)&lt;&gt;Setup!$C$5,"",MONTH(A163)))</f>
      </c>
    </row>
    <row r="164" spans="1:8" x14ac:dyDescent="0.25">
      <c r="A164" s="22"/>
      <c r="F164" s="23"/>
      <c r="H164" s="24">
        <f>IF(A164="","",IF(YEAR(A164)&lt;&gt;Setup!$C$5,"",MONTH(A164)))</f>
      </c>
    </row>
    <row r="165" spans="1:8" x14ac:dyDescent="0.25">
      <c r="A165" s="22"/>
      <c r="F165" s="23"/>
      <c r="H165" s="24">
        <f>IF(A165="","",IF(YEAR(A165)&lt;&gt;Setup!$C$5,"",MONTH(A165)))</f>
      </c>
    </row>
    <row r="166" spans="1:8" x14ac:dyDescent="0.25">
      <c r="A166" s="22"/>
      <c r="F166" s="23"/>
      <c r="H166" s="24">
        <f>IF(A166="","",IF(YEAR(A166)&lt;&gt;Setup!$C$5,"",MONTH(A166)))</f>
      </c>
    </row>
    <row r="167" spans="1:8" x14ac:dyDescent="0.25">
      <c r="A167" s="22"/>
      <c r="F167" s="23"/>
      <c r="H167" s="24">
        <f>IF(A167="","",IF(YEAR(A167)&lt;&gt;Setup!$C$5,"",MONTH(A167)))</f>
      </c>
    </row>
    <row r="168" spans="1:8" x14ac:dyDescent="0.25">
      <c r="A168" s="22"/>
      <c r="F168" s="23"/>
      <c r="H168" s="24">
        <f>IF(A168="","",IF(YEAR(A168)&lt;&gt;Setup!$C$5,"",MONTH(A168)))</f>
      </c>
    </row>
    <row r="169" spans="1:8" x14ac:dyDescent="0.25">
      <c r="A169" s="22"/>
      <c r="F169" s="23"/>
      <c r="H169" s="24">
        <f>IF(A169="","",IF(YEAR(A169)&lt;&gt;Setup!$C$5,"",MONTH(A169)))</f>
      </c>
    </row>
    <row r="170" spans="1:8" x14ac:dyDescent="0.25">
      <c r="A170" s="22"/>
      <c r="F170" s="23"/>
      <c r="H170" s="24">
        <f>IF(A170="","",IF(YEAR(A170)&lt;&gt;Setup!$C$5,"",MONTH(A170)))</f>
      </c>
    </row>
    <row r="171" spans="1:8" x14ac:dyDescent="0.25">
      <c r="A171" s="22"/>
      <c r="F171" s="23"/>
      <c r="H171" s="24">
        <f>IF(A171="","",IF(YEAR(A171)&lt;&gt;Setup!$C$5,"",MONTH(A171)))</f>
      </c>
    </row>
    <row r="172" spans="1:8" x14ac:dyDescent="0.25">
      <c r="A172" s="22"/>
      <c r="F172" s="23"/>
      <c r="H172" s="24">
        <f>IF(A172="","",IF(YEAR(A172)&lt;&gt;Setup!$C$5,"",MONTH(A172)))</f>
      </c>
    </row>
    <row r="173" spans="1:8" x14ac:dyDescent="0.25">
      <c r="A173" s="22"/>
      <c r="F173" s="23"/>
      <c r="H173" s="24">
        <f>IF(A173="","",IF(YEAR(A173)&lt;&gt;Setup!$C$5,"",MONTH(A173)))</f>
      </c>
    </row>
    <row r="174" spans="1:8" x14ac:dyDescent="0.25">
      <c r="A174" s="22"/>
      <c r="F174" s="23"/>
      <c r="H174" s="24">
        <f>IF(A174="","",IF(YEAR(A174)&lt;&gt;Setup!$C$5,"",MONTH(A174)))</f>
      </c>
    </row>
    <row r="175" spans="1:8" x14ac:dyDescent="0.25">
      <c r="A175" s="22"/>
      <c r="F175" s="23"/>
      <c r="H175" s="24">
        <f>IF(A175="","",IF(YEAR(A175)&lt;&gt;Setup!$C$5,"",MONTH(A175)))</f>
      </c>
    </row>
    <row r="176" spans="1:8" x14ac:dyDescent="0.25">
      <c r="A176" s="22"/>
      <c r="F176" s="23"/>
      <c r="H176" s="24">
        <f>IF(A176="","",IF(YEAR(A176)&lt;&gt;Setup!$C$5,"",MONTH(A176)))</f>
      </c>
    </row>
    <row r="177" spans="1:8" x14ac:dyDescent="0.25">
      <c r="A177" s="22"/>
      <c r="F177" s="23"/>
      <c r="H177" s="24">
        <f>IF(A177="","",IF(YEAR(A177)&lt;&gt;Setup!$C$5,"",MONTH(A177)))</f>
      </c>
    </row>
    <row r="178" spans="1:8" x14ac:dyDescent="0.25">
      <c r="A178" s="22"/>
      <c r="F178" s="23"/>
      <c r="H178" s="24">
        <f>IF(A178="","",IF(YEAR(A178)&lt;&gt;Setup!$C$5,"",MONTH(A178)))</f>
      </c>
    </row>
    <row r="179" spans="1:8" x14ac:dyDescent="0.25">
      <c r="A179" s="22"/>
      <c r="F179" s="23"/>
      <c r="H179" s="24">
        <f>IF(A179="","",IF(YEAR(A179)&lt;&gt;Setup!$C$5,"",MONTH(A179)))</f>
      </c>
    </row>
    <row r="180" spans="1:8" x14ac:dyDescent="0.25">
      <c r="A180" s="22"/>
      <c r="F180" s="23"/>
      <c r="H180" s="24">
        <f>IF(A180="","",IF(YEAR(A180)&lt;&gt;Setup!$C$5,"",MONTH(A180)))</f>
      </c>
    </row>
    <row r="181" spans="1:8" x14ac:dyDescent="0.25">
      <c r="A181" s="22"/>
      <c r="F181" s="23"/>
      <c r="H181" s="24">
        <f>IF(A181="","",IF(YEAR(A181)&lt;&gt;Setup!$C$5,"",MONTH(A181)))</f>
      </c>
    </row>
    <row r="182" spans="1:8" x14ac:dyDescent="0.25">
      <c r="A182" s="22"/>
      <c r="F182" s="23"/>
      <c r="H182" s="24">
        <f>IF(A182="","",IF(YEAR(A182)&lt;&gt;Setup!$C$5,"",MONTH(A182)))</f>
      </c>
    </row>
    <row r="183" spans="1:8" x14ac:dyDescent="0.25">
      <c r="A183" s="22"/>
      <c r="F183" s="23"/>
      <c r="H183" s="24">
        <f>IF(A183="","",IF(YEAR(A183)&lt;&gt;Setup!$C$5,"",MONTH(A183)))</f>
      </c>
    </row>
    <row r="184" spans="1:8" x14ac:dyDescent="0.25">
      <c r="A184" s="22"/>
      <c r="F184" s="23"/>
      <c r="H184" s="24">
        <f>IF(A184="","",IF(YEAR(A184)&lt;&gt;Setup!$C$5,"",MONTH(A184)))</f>
      </c>
    </row>
    <row r="185" spans="1:8" x14ac:dyDescent="0.25">
      <c r="A185" s="22"/>
      <c r="F185" s="23"/>
      <c r="H185" s="24">
        <f>IF(A185="","",IF(YEAR(A185)&lt;&gt;Setup!$C$5,"",MONTH(A185)))</f>
      </c>
    </row>
    <row r="186" spans="1:8" x14ac:dyDescent="0.25">
      <c r="A186" s="22"/>
      <c r="F186" s="23"/>
      <c r="H186" s="24">
        <f>IF(A186="","",IF(YEAR(A186)&lt;&gt;Setup!$C$5,"",MONTH(A186)))</f>
      </c>
    </row>
    <row r="187" spans="1:8" x14ac:dyDescent="0.25">
      <c r="A187" s="22"/>
      <c r="F187" s="23"/>
      <c r="H187" s="24">
        <f>IF(A187="","",IF(YEAR(A187)&lt;&gt;Setup!$C$5,"",MONTH(A187)))</f>
      </c>
    </row>
    <row r="188" spans="1:8" x14ac:dyDescent="0.25">
      <c r="A188" s="22"/>
      <c r="F188" s="23"/>
      <c r="H188" s="24">
        <f>IF(A188="","",IF(YEAR(A188)&lt;&gt;Setup!$C$5,"",MONTH(A188)))</f>
      </c>
    </row>
    <row r="189" spans="1:8" x14ac:dyDescent="0.25">
      <c r="A189" s="22"/>
      <c r="F189" s="23"/>
      <c r="H189" s="24">
        <f>IF(A189="","",IF(YEAR(A189)&lt;&gt;Setup!$C$5,"",MONTH(A189)))</f>
      </c>
    </row>
    <row r="190" spans="1:8" x14ac:dyDescent="0.25">
      <c r="A190" s="22"/>
      <c r="F190" s="23"/>
      <c r="H190" s="24">
        <f>IF(A190="","",IF(YEAR(A190)&lt;&gt;Setup!$C$5,"",MONTH(A190)))</f>
      </c>
    </row>
    <row r="191" spans="1:8" x14ac:dyDescent="0.25">
      <c r="A191" s="22"/>
      <c r="F191" s="23"/>
      <c r="H191" s="24">
        <f>IF(A191="","",IF(YEAR(A191)&lt;&gt;Setup!$C$5,"",MONTH(A191)))</f>
      </c>
    </row>
    <row r="192" spans="1:8" x14ac:dyDescent="0.25">
      <c r="A192" s="22"/>
      <c r="F192" s="23"/>
      <c r="H192" s="24">
        <f>IF(A192="","",IF(YEAR(A192)&lt;&gt;Setup!$C$5,"",MONTH(A192)))</f>
      </c>
    </row>
    <row r="193" spans="1:8" x14ac:dyDescent="0.25">
      <c r="A193" s="22"/>
      <c r="F193" s="23"/>
      <c r="H193" s="24">
        <f>IF(A193="","",IF(YEAR(A193)&lt;&gt;Setup!$C$5,"",MONTH(A193)))</f>
      </c>
    </row>
    <row r="194" spans="1:8" x14ac:dyDescent="0.25">
      <c r="A194" s="22"/>
      <c r="F194" s="23"/>
      <c r="H194" s="24">
        <f>IF(A194="","",IF(YEAR(A194)&lt;&gt;Setup!$C$5,"",MONTH(A194)))</f>
      </c>
    </row>
    <row r="195" spans="1:8" x14ac:dyDescent="0.25">
      <c r="A195" s="22"/>
      <c r="F195" s="23"/>
      <c r="H195" s="24">
        <f>IF(A195="","",IF(YEAR(A195)&lt;&gt;Setup!$C$5,"",MONTH(A195)))</f>
      </c>
    </row>
    <row r="196" spans="1:8" x14ac:dyDescent="0.25">
      <c r="A196" s="22"/>
      <c r="F196" s="23"/>
      <c r="H196" s="24">
        <f>IF(A196="","",IF(YEAR(A196)&lt;&gt;Setup!$C$5,"",MONTH(A196)))</f>
      </c>
    </row>
    <row r="197" spans="1:8" x14ac:dyDescent="0.25">
      <c r="A197" s="22"/>
      <c r="F197" s="23"/>
      <c r="H197" s="24">
        <f>IF(A197="","",IF(YEAR(A197)&lt;&gt;Setup!$C$5,"",MONTH(A197)))</f>
      </c>
    </row>
    <row r="198" spans="1:8" x14ac:dyDescent="0.25">
      <c r="A198" s="22"/>
      <c r="F198" s="23"/>
      <c r="H198" s="24">
        <f>IF(A198="","",IF(YEAR(A198)&lt;&gt;Setup!$C$5,"",MONTH(A198)))</f>
      </c>
    </row>
    <row r="199" spans="1:8" x14ac:dyDescent="0.25">
      <c r="A199" s="22"/>
      <c r="F199" s="23"/>
      <c r="H199" s="24">
        <f>IF(A199="","",IF(YEAR(A199)&lt;&gt;Setup!$C$5,"",MONTH(A199)))</f>
      </c>
    </row>
    <row r="200" spans="1:8" x14ac:dyDescent="0.25">
      <c r="A200" s="22"/>
      <c r="F200" s="23"/>
      <c r="H200" s="24">
        <f>IF(A200="","",IF(YEAR(A200)&lt;&gt;Setup!$C$5,"",MONTH(A200)))</f>
      </c>
    </row>
    <row r="201" spans="1:8" x14ac:dyDescent="0.25">
      <c r="A201" s="22"/>
      <c r="F201" s="23"/>
      <c r="H201" s="24">
        <f>IF(A201="","",IF(YEAR(A201)&lt;&gt;Setup!$C$5,"",MONTH(A201)))</f>
      </c>
    </row>
    <row r="202" spans="1:8" x14ac:dyDescent="0.25">
      <c r="A202" s="22"/>
      <c r="F202" s="23"/>
      <c r="H202" s="24">
        <f>IF(A202="","",IF(YEAR(A202)&lt;&gt;Setup!$C$5,"",MONTH(A202)))</f>
      </c>
    </row>
    <row r="203" spans="1:8" x14ac:dyDescent="0.25">
      <c r="A203" s="22"/>
      <c r="F203" s="23"/>
      <c r="H203" s="24">
        <f>IF(A203="","",IF(YEAR(A203)&lt;&gt;Setup!$C$5,"",MONTH(A203)))</f>
      </c>
    </row>
    <row r="204" spans="1:8" x14ac:dyDescent="0.25">
      <c r="A204" s="22"/>
      <c r="F204" s="23"/>
      <c r="H204" s="24">
        <f>IF(A204="","",IF(YEAR(A204)&lt;&gt;Setup!$C$5,"",MONTH(A204)))</f>
      </c>
    </row>
    <row r="205" spans="1:8" x14ac:dyDescent="0.25">
      <c r="A205" s="22"/>
      <c r="F205" s="23"/>
      <c r="H205" s="24">
        <f>IF(A205="","",IF(YEAR(A205)&lt;&gt;Setup!$C$5,"",MONTH(A205)))</f>
      </c>
    </row>
    <row r="206" spans="1:8" x14ac:dyDescent="0.25">
      <c r="A206" s="22"/>
      <c r="F206" s="23"/>
      <c r="H206" s="24">
        <f>IF(A206="","",IF(YEAR(A206)&lt;&gt;Setup!$C$5,"",MONTH(A206)))</f>
      </c>
    </row>
    <row r="207" spans="1:8" x14ac:dyDescent="0.25">
      <c r="A207" s="22"/>
      <c r="F207" s="23"/>
      <c r="H207" s="24">
        <f>IF(A207="","",IF(YEAR(A207)&lt;&gt;Setup!$C$5,"",MONTH(A207)))</f>
      </c>
    </row>
    <row r="208" spans="1:8" x14ac:dyDescent="0.25">
      <c r="A208" s="22"/>
      <c r="F208" s="23"/>
      <c r="H208" s="24">
        <f>IF(A208="","",IF(YEAR(A208)&lt;&gt;Setup!$C$5,"",MONTH(A208)))</f>
      </c>
    </row>
    <row r="209" spans="1:8" x14ac:dyDescent="0.25">
      <c r="A209" s="22"/>
      <c r="F209" s="23"/>
      <c r="H209" s="24">
        <f>IF(A209="","",IF(YEAR(A209)&lt;&gt;Setup!$C$5,"",MONTH(A209)))</f>
      </c>
    </row>
    <row r="210" spans="1:8" x14ac:dyDescent="0.25">
      <c r="A210" s="22"/>
      <c r="F210" s="23"/>
      <c r="H210" s="24">
        <f>IF(A210="","",IF(YEAR(A210)&lt;&gt;Setup!$C$5,"",MONTH(A210)))</f>
      </c>
    </row>
    <row r="211" spans="1:8" x14ac:dyDescent="0.25">
      <c r="A211" s="22"/>
      <c r="F211" s="23"/>
      <c r="H211" s="24">
        <f>IF(A211="","",IF(YEAR(A211)&lt;&gt;Setup!$C$5,"",MONTH(A211)))</f>
      </c>
    </row>
    <row r="212" spans="1:8" x14ac:dyDescent="0.25">
      <c r="A212" s="22"/>
      <c r="F212" s="23"/>
      <c r="H212" s="24">
        <f>IF(A212="","",IF(YEAR(A212)&lt;&gt;Setup!$C$5,"",MONTH(A212)))</f>
      </c>
    </row>
    <row r="213" spans="1:8" x14ac:dyDescent="0.25">
      <c r="A213" s="22"/>
      <c r="F213" s="23"/>
      <c r="H213" s="24">
        <f>IF(A213="","",IF(YEAR(A213)&lt;&gt;Setup!$C$5,"",MONTH(A213)))</f>
      </c>
    </row>
    <row r="214" spans="1:8" x14ac:dyDescent="0.25">
      <c r="A214" s="22"/>
      <c r="F214" s="23"/>
      <c r="H214" s="24">
        <f>IF(A214="","",IF(YEAR(A214)&lt;&gt;Setup!$C$5,"",MONTH(A214)))</f>
      </c>
    </row>
    <row r="215" spans="1:8" x14ac:dyDescent="0.25">
      <c r="A215" s="22"/>
      <c r="F215" s="23"/>
      <c r="H215" s="24">
        <f>IF(A215="","",IF(YEAR(A215)&lt;&gt;Setup!$C$5,"",MONTH(A215)))</f>
      </c>
    </row>
    <row r="216" spans="1:8" x14ac:dyDescent="0.25">
      <c r="A216" s="22"/>
      <c r="F216" s="23"/>
      <c r="H216" s="24">
        <f>IF(A216="","",IF(YEAR(A216)&lt;&gt;Setup!$C$5,"",MONTH(A216)))</f>
      </c>
    </row>
    <row r="217" spans="1:8" x14ac:dyDescent="0.25">
      <c r="A217" s="22"/>
      <c r="F217" s="23"/>
      <c r="H217" s="24">
        <f>IF(A217="","",IF(YEAR(A217)&lt;&gt;Setup!$C$5,"",MONTH(A217)))</f>
      </c>
    </row>
    <row r="218" spans="1:8" x14ac:dyDescent="0.25">
      <c r="A218" s="22"/>
      <c r="F218" s="23"/>
      <c r="H218" s="24">
        <f>IF(A218="","",IF(YEAR(A218)&lt;&gt;Setup!$C$5,"",MONTH(A218)))</f>
      </c>
    </row>
    <row r="219" spans="1:8" x14ac:dyDescent="0.25">
      <c r="A219" s="22"/>
      <c r="F219" s="23"/>
      <c r="H219" s="24">
        <f>IF(A219="","",IF(YEAR(A219)&lt;&gt;Setup!$C$5,"",MONTH(A219)))</f>
      </c>
    </row>
    <row r="220" spans="1:8" x14ac:dyDescent="0.25">
      <c r="A220" s="22"/>
      <c r="F220" s="23"/>
      <c r="H220" s="24">
        <f>IF(A220="","",IF(YEAR(A220)&lt;&gt;Setup!$C$5,"",MONTH(A220)))</f>
      </c>
    </row>
    <row r="221" spans="1:8" x14ac:dyDescent="0.25">
      <c r="A221" s="22"/>
      <c r="F221" s="23"/>
      <c r="H221" s="24">
        <f>IF(A221="","",IF(YEAR(A221)&lt;&gt;Setup!$C$5,"",MONTH(A221)))</f>
      </c>
    </row>
    <row r="222" spans="1:8" x14ac:dyDescent="0.25">
      <c r="A222" s="22"/>
      <c r="F222" s="23"/>
      <c r="H222" s="24">
        <f>IF(A222="","",IF(YEAR(A222)&lt;&gt;Setup!$C$5,"",MONTH(A222)))</f>
      </c>
    </row>
    <row r="223" spans="1:8" x14ac:dyDescent="0.25">
      <c r="A223" s="22"/>
      <c r="F223" s="23"/>
      <c r="H223" s="24">
        <f>IF(A223="","",IF(YEAR(A223)&lt;&gt;Setup!$C$5,"",MONTH(A223)))</f>
      </c>
    </row>
    <row r="224" spans="1:8" x14ac:dyDescent="0.25">
      <c r="A224" s="22"/>
      <c r="F224" s="23"/>
      <c r="H224" s="24">
        <f>IF(A224="","",IF(YEAR(A224)&lt;&gt;Setup!$C$5,"",MONTH(A224)))</f>
      </c>
    </row>
    <row r="225" spans="1:8" x14ac:dyDescent="0.25">
      <c r="A225" s="22"/>
      <c r="F225" s="23"/>
      <c r="H225" s="24">
        <f>IF(A225="","",IF(YEAR(A225)&lt;&gt;Setup!$C$5,"",MONTH(A225)))</f>
      </c>
    </row>
    <row r="226" spans="1:8" x14ac:dyDescent="0.25">
      <c r="A226" s="22"/>
      <c r="F226" s="23"/>
      <c r="H226" s="24">
        <f>IF(A226="","",IF(YEAR(A226)&lt;&gt;Setup!$C$5,"",MONTH(A226)))</f>
      </c>
    </row>
    <row r="227" spans="1:8" x14ac:dyDescent="0.25">
      <c r="A227" s="22"/>
      <c r="F227" s="23"/>
      <c r="H227" s="24">
        <f>IF(A227="","",IF(YEAR(A227)&lt;&gt;Setup!$C$5,"",MONTH(A227)))</f>
      </c>
    </row>
    <row r="228" spans="1:8" x14ac:dyDescent="0.25">
      <c r="A228" s="22"/>
      <c r="F228" s="23"/>
      <c r="H228" s="24">
        <f>IF(A228="","",IF(YEAR(A228)&lt;&gt;Setup!$C$5,"",MONTH(A228)))</f>
      </c>
    </row>
    <row r="229" spans="1:8" x14ac:dyDescent="0.25">
      <c r="A229" s="22"/>
      <c r="F229" s="23"/>
      <c r="H229" s="24">
        <f>IF(A229="","",IF(YEAR(A229)&lt;&gt;Setup!$C$5,"",MONTH(A229)))</f>
      </c>
    </row>
    <row r="230" spans="1:8" x14ac:dyDescent="0.25">
      <c r="A230" s="22"/>
      <c r="F230" s="23"/>
      <c r="H230" s="24">
        <f>IF(A230="","",IF(YEAR(A230)&lt;&gt;Setup!$C$5,"",MONTH(A230)))</f>
      </c>
    </row>
    <row r="231" spans="1:8" x14ac:dyDescent="0.25">
      <c r="A231" s="22"/>
      <c r="F231" s="23"/>
      <c r="H231" s="24">
        <f>IF(A231="","",IF(YEAR(A231)&lt;&gt;Setup!$C$5,"",MONTH(A231)))</f>
      </c>
    </row>
    <row r="232" spans="1:8" x14ac:dyDescent="0.25">
      <c r="A232" s="22"/>
      <c r="F232" s="23"/>
      <c r="H232" s="24">
        <f>IF(A232="","",IF(YEAR(A232)&lt;&gt;Setup!$C$5,"",MONTH(A232)))</f>
      </c>
    </row>
    <row r="233" spans="1:8" x14ac:dyDescent="0.25">
      <c r="A233" s="22"/>
      <c r="F233" s="23"/>
      <c r="H233" s="24">
        <f>IF(A233="","",IF(YEAR(A233)&lt;&gt;Setup!$C$5,"",MONTH(A233)))</f>
      </c>
    </row>
    <row r="234" spans="1:8" x14ac:dyDescent="0.25">
      <c r="A234" s="22"/>
      <c r="F234" s="23"/>
      <c r="H234" s="24">
        <f>IF(A234="","",IF(YEAR(A234)&lt;&gt;Setup!$C$5,"",MONTH(A234)))</f>
      </c>
    </row>
    <row r="235" spans="1:8" x14ac:dyDescent="0.25">
      <c r="A235" s="22"/>
      <c r="F235" s="23"/>
      <c r="H235" s="24">
        <f>IF(A235="","",IF(YEAR(A235)&lt;&gt;Setup!$C$5,"",MONTH(A235)))</f>
      </c>
    </row>
    <row r="236" spans="1:8" x14ac:dyDescent="0.25">
      <c r="A236" s="22"/>
      <c r="F236" s="23"/>
      <c r="H236" s="24">
        <f>IF(A236="","",IF(YEAR(A236)&lt;&gt;Setup!$C$5,"",MONTH(A236)))</f>
      </c>
    </row>
    <row r="237" spans="1:8" x14ac:dyDescent="0.25">
      <c r="A237" s="22"/>
      <c r="F237" s="23"/>
      <c r="H237" s="24">
        <f>IF(A237="","",IF(YEAR(A237)&lt;&gt;Setup!$C$5,"",MONTH(A237)))</f>
      </c>
    </row>
    <row r="238" spans="1:8" x14ac:dyDescent="0.25">
      <c r="A238" s="22"/>
      <c r="F238" s="23"/>
      <c r="H238" s="24">
        <f>IF(A238="","",IF(YEAR(A238)&lt;&gt;Setup!$C$5,"",MONTH(A238)))</f>
      </c>
    </row>
    <row r="239" spans="1:8" x14ac:dyDescent="0.25">
      <c r="A239" s="22"/>
      <c r="F239" s="23"/>
      <c r="H239" s="24">
        <f>IF(A239="","",IF(YEAR(A239)&lt;&gt;Setup!$C$5,"",MONTH(A239)))</f>
      </c>
    </row>
    <row r="240" spans="1:8" x14ac:dyDescent="0.25">
      <c r="A240" s="22"/>
      <c r="F240" s="23"/>
      <c r="H240" s="24">
        <f>IF(A240="","",IF(YEAR(A240)&lt;&gt;Setup!$C$5,"",MONTH(A240)))</f>
      </c>
    </row>
    <row r="241" spans="1:8" x14ac:dyDescent="0.25">
      <c r="A241" s="22"/>
      <c r="F241" s="23"/>
      <c r="H241" s="24">
        <f>IF(A241="","",IF(YEAR(A241)&lt;&gt;Setup!$C$5,"",MONTH(A241)))</f>
      </c>
    </row>
    <row r="242" spans="1:8" x14ac:dyDescent="0.25">
      <c r="A242" s="22"/>
      <c r="F242" s="23"/>
      <c r="H242" s="24">
        <f>IF(A242="","",IF(YEAR(A242)&lt;&gt;Setup!$C$5,"",MONTH(A242)))</f>
      </c>
    </row>
    <row r="243" spans="1:8" x14ac:dyDescent="0.25">
      <c r="A243" s="22"/>
      <c r="F243" s="23"/>
      <c r="H243" s="24">
        <f>IF(A243="","",IF(YEAR(A243)&lt;&gt;Setup!$C$5,"",MONTH(A243)))</f>
      </c>
    </row>
    <row r="244" spans="1:8" x14ac:dyDescent="0.25">
      <c r="A244" s="22"/>
      <c r="F244" s="23"/>
      <c r="H244" s="24">
        <f>IF(A244="","",IF(YEAR(A244)&lt;&gt;Setup!$C$5,"",MONTH(A244)))</f>
      </c>
    </row>
    <row r="245" spans="1:8" x14ac:dyDescent="0.25">
      <c r="A245" s="22"/>
      <c r="F245" s="23"/>
      <c r="H245" s="24">
        <f>IF(A245="","",IF(YEAR(A245)&lt;&gt;Setup!$C$5,"",MONTH(A245)))</f>
      </c>
    </row>
    <row r="246" spans="1:8" x14ac:dyDescent="0.25">
      <c r="A246" s="22"/>
      <c r="F246" s="23"/>
      <c r="H246" s="24">
        <f>IF(A246="","",IF(YEAR(A246)&lt;&gt;Setup!$C$5,"",MONTH(A246)))</f>
      </c>
    </row>
    <row r="247" spans="1:8" x14ac:dyDescent="0.25">
      <c r="A247" s="22"/>
      <c r="F247" s="23"/>
      <c r="H247" s="24">
        <f>IF(A247="","",IF(YEAR(A247)&lt;&gt;Setup!$C$5,"",MONTH(A247)))</f>
      </c>
    </row>
    <row r="248" spans="1:8" x14ac:dyDescent="0.25">
      <c r="A248" s="22"/>
      <c r="F248" s="23"/>
      <c r="H248" s="24">
        <f>IF(A248="","",IF(YEAR(A248)&lt;&gt;Setup!$C$5,"",MONTH(A248)))</f>
      </c>
    </row>
    <row r="249" spans="1:8" x14ac:dyDescent="0.25">
      <c r="A249" s="22"/>
      <c r="F249" s="23"/>
      <c r="H249" s="24">
        <f>IF(A249="","",IF(YEAR(A249)&lt;&gt;Setup!$C$5,"",MONTH(A249)))</f>
      </c>
    </row>
    <row r="250" spans="1:8" x14ac:dyDescent="0.25">
      <c r="A250" s="22"/>
      <c r="F250" s="23"/>
      <c r="H250" s="24">
        <f>IF(A250="","",IF(YEAR(A250)&lt;&gt;Setup!$C$5,"",MONTH(A250)))</f>
      </c>
    </row>
    <row r="251" spans="1:8" x14ac:dyDescent="0.25">
      <c r="A251" s="22"/>
      <c r="F251" s="23"/>
      <c r="H251" s="24">
        <f>IF(A251="","",IF(YEAR(A251)&lt;&gt;Setup!$C$5,"",MONTH(A251)))</f>
      </c>
    </row>
    <row r="252" spans="1:8" x14ac:dyDescent="0.25">
      <c r="A252" s="22"/>
      <c r="F252" s="23"/>
      <c r="H252" s="24">
        <f>IF(A252="","",IF(YEAR(A252)&lt;&gt;Setup!$C$5,"",MONTH(A252)))</f>
      </c>
    </row>
    <row r="253" spans="1:8" x14ac:dyDescent="0.25">
      <c r="A253" s="22"/>
      <c r="F253" s="23"/>
      <c r="H253" s="24">
        <f>IF(A253="","",IF(YEAR(A253)&lt;&gt;Setup!$C$5,"",MONTH(A253)))</f>
      </c>
    </row>
    <row r="254" spans="1:8" x14ac:dyDescent="0.25">
      <c r="A254" s="22"/>
      <c r="F254" s="23"/>
      <c r="H254" s="24">
        <f>IF(A254="","",IF(YEAR(A254)&lt;&gt;Setup!$C$5,"",MONTH(A254)))</f>
      </c>
    </row>
    <row r="255" spans="1:8" x14ac:dyDescent="0.25">
      <c r="A255" s="22"/>
      <c r="F255" s="23"/>
      <c r="H255" s="24">
        <f>IF(A255="","",IF(YEAR(A255)&lt;&gt;Setup!$C$5,"",MONTH(A255)))</f>
      </c>
    </row>
    <row r="256" spans="1:8" x14ac:dyDescent="0.25">
      <c r="A256" s="22"/>
      <c r="F256" s="23"/>
      <c r="H256" s="24">
        <f>IF(A256="","",IF(YEAR(A256)&lt;&gt;Setup!$C$5,"",MONTH(A256)))</f>
      </c>
    </row>
    <row r="257" spans="1:8" x14ac:dyDescent="0.25">
      <c r="A257" s="22"/>
      <c r="F257" s="23"/>
      <c r="H257" s="24">
        <f>IF(A257="","",IF(YEAR(A257)&lt;&gt;Setup!$C$5,"",MONTH(A257)))</f>
      </c>
    </row>
    <row r="258" spans="1:8" x14ac:dyDescent="0.25">
      <c r="A258" s="22"/>
      <c r="F258" s="23"/>
      <c r="H258" s="24">
        <f>IF(A258="","",IF(YEAR(A258)&lt;&gt;Setup!$C$5,"",MONTH(A258)))</f>
      </c>
    </row>
    <row r="259" spans="1:8" x14ac:dyDescent="0.25">
      <c r="A259" s="22"/>
      <c r="F259" s="23"/>
      <c r="H259" s="24">
        <f>IF(A259="","",IF(YEAR(A259)&lt;&gt;Setup!$C$5,"",MONTH(A259)))</f>
      </c>
    </row>
    <row r="260" spans="1:8" x14ac:dyDescent="0.25">
      <c r="A260" s="22"/>
      <c r="F260" s="23"/>
      <c r="H260" s="24">
        <f>IF(A260="","",IF(YEAR(A260)&lt;&gt;Setup!$C$5,"",MONTH(A260)))</f>
      </c>
    </row>
    <row r="261" spans="1:8" x14ac:dyDescent="0.25">
      <c r="A261" s="22"/>
      <c r="F261" s="23"/>
      <c r="H261" s="24">
        <f>IF(A261="","",IF(YEAR(A261)&lt;&gt;Setup!$C$5,"",MONTH(A261)))</f>
      </c>
    </row>
    <row r="262" spans="1:8" x14ac:dyDescent="0.25">
      <c r="A262" s="22"/>
      <c r="F262" s="23"/>
      <c r="H262" s="24">
        <f>IF(A262="","",IF(YEAR(A262)&lt;&gt;Setup!$C$5,"",MONTH(A262)))</f>
      </c>
    </row>
    <row r="263" spans="1:8" x14ac:dyDescent="0.25">
      <c r="A263" s="22"/>
      <c r="F263" s="23"/>
      <c r="H263" s="24">
        <f>IF(A263="","",IF(YEAR(A263)&lt;&gt;Setup!$C$5,"",MONTH(A263)))</f>
      </c>
    </row>
    <row r="264" spans="1:8" x14ac:dyDescent="0.25">
      <c r="A264" s="22"/>
      <c r="F264" s="23"/>
      <c r="H264" s="24">
        <f>IF(A264="","",IF(YEAR(A264)&lt;&gt;Setup!$C$5,"",MONTH(A264)))</f>
      </c>
    </row>
    <row r="265" spans="1:8" x14ac:dyDescent="0.25">
      <c r="A265" s="22"/>
      <c r="F265" s="23"/>
      <c r="H265" s="24">
        <f>IF(A265="","",IF(YEAR(A265)&lt;&gt;Setup!$C$5,"",MONTH(A265)))</f>
      </c>
    </row>
    <row r="266" spans="1:8" x14ac:dyDescent="0.25">
      <c r="A266" s="22"/>
      <c r="F266" s="23"/>
      <c r="H266" s="24">
        <f>IF(A266="","",IF(YEAR(A266)&lt;&gt;Setup!$C$5,"",MONTH(A266)))</f>
      </c>
    </row>
    <row r="267" spans="1:8" x14ac:dyDescent="0.25">
      <c r="A267" s="22"/>
      <c r="F267" s="23"/>
      <c r="H267" s="24">
        <f>IF(A267="","",IF(YEAR(A267)&lt;&gt;Setup!$C$5,"",MONTH(A267)))</f>
      </c>
    </row>
    <row r="268" spans="1:8" x14ac:dyDescent="0.25">
      <c r="A268" s="22"/>
      <c r="F268" s="23"/>
      <c r="H268" s="24">
        <f>IF(A268="","",IF(YEAR(A268)&lt;&gt;Setup!$C$5,"",MONTH(A268)))</f>
      </c>
    </row>
    <row r="269" spans="1:8" x14ac:dyDescent="0.25">
      <c r="A269" s="22"/>
      <c r="F269" s="23"/>
      <c r="H269" s="24">
        <f>IF(A269="","",IF(YEAR(A269)&lt;&gt;Setup!$C$5,"",MONTH(A269)))</f>
      </c>
    </row>
    <row r="270" spans="1:8" x14ac:dyDescent="0.25">
      <c r="A270" s="22"/>
      <c r="F270" s="23"/>
      <c r="H270" s="24">
        <f>IF(A270="","",IF(YEAR(A270)&lt;&gt;Setup!$C$5,"",MONTH(A270)))</f>
      </c>
    </row>
    <row r="271" spans="1:8" x14ac:dyDescent="0.25">
      <c r="A271" s="22"/>
      <c r="F271" s="23"/>
      <c r="H271" s="24">
        <f>IF(A271="","",IF(YEAR(A271)&lt;&gt;Setup!$C$5,"",MONTH(A271)))</f>
      </c>
    </row>
    <row r="272" spans="1:8" x14ac:dyDescent="0.25">
      <c r="A272" s="22"/>
      <c r="F272" s="23"/>
      <c r="H272" s="24">
        <f>IF(A272="","",IF(YEAR(A272)&lt;&gt;Setup!$C$5,"",MONTH(A272)))</f>
      </c>
    </row>
    <row r="273" spans="1:8" x14ac:dyDescent="0.25">
      <c r="A273" s="22"/>
      <c r="F273" s="23"/>
      <c r="H273" s="24">
        <f>IF(A273="","",IF(YEAR(A273)&lt;&gt;Setup!$C$5,"",MONTH(A273)))</f>
      </c>
    </row>
    <row r="274" spans="1:8" x14ac:dyDescent="0.25">
      <c r="A274" s="22"/>
      <c r="F274" s="23"/>
      <c r="H274" s="24">
        <f>IF(A274="","",IF(YEAR(A274)&lt;&gt;Setup!$C$5,"",MONTH(A274)))</f>
      </c>
    </row>
    <row r="275" spans="1:8" x14ac:dyDescent="0.25">
      <c r="A275" s="22"/>
      <c r="F275" s="23"/>
      <c r="H275" s="24">
        <f>IF(A275="","",IF(YEAR(A275)&lt;&gt;Setup!$C$5,"",MONTH(A275)))</f>
      </c>
    </row>
    <row r="276" spans="1:8" x14ac:dyDescent="0.25">
      <c r="A276" s="22"/>
      <c r="F276" s="23"/>
      <c r="H276" s="24">
        <f>IF(A276="","",IF(YEAR(A276)&lt;&gt;Setup!$C$5,"",MONTH(A276)))</f>
      </c>
    </row>
    <row r="277" spans="1:8" x14ac:dyDescent="0.25">
      <c r="A277" s="22"/>
      <c r="F277" s="23"/>
      <c r="H277" s="24">
        <f>IF(A277="","",IF(YEAR(A277)&lt;&gt;Setup!$C$5,"",MONTH(A277)))</f>
      </c>
    </row>
    <row r="278" spans="1:8" x14ac:dyDescent="0.25">
      <c r="A278" s="22"/>
      <c r="F278" s="23"/>
      <c r="H278" s="24">
        <f>IF(A278="","",IF(YEAR(A278)&lt;&gt;Setup!$C$5,"",MONTH(A278)))</f>
      </c>
    </row>
    <row r="279" spans="1:8" x14ac:dyDescent="0.25">
      <c r="A279" s="22"/>
      <c r="F279" s="23"/>
      <c r="H279" s="24">
        <f>IF(A279="","",IF(YEAR(A279)&lt;&gt;Setup!$C$5,"",MONTH(A279)))</f>
      </c>
    </row>
    <row r="280" spans="1:8" x14ac:dyDescent="0.25">
      <c r="A280" s="22"/>
      <c r="F280" s="23"/>
      <c r="H280" s="24">
        <f>IF(A280="","",IF(YEAR(A280)&lt;&gt;Setup!$C$5,"",MONTH(A280)))</f>
      </c>
    </row>
    <row r="281" spans="1:8" x14ac:dyDescent="0.25">
      <c r="A281" s="22"/>
      <c r="F281" s="23"/>
      <c r="H281" s="24">
        <f>IF(A281="","",IF(YEAR(A281)&lt;&gt;Setup!$C$5,"",MONTH(A281)))</f>
      </c>
    </row>
    <row r="282" spans="1:8" x14ac:dyDescent="0.25">
      <c r="A282" s="22"/>
      <c r="F282" s="23"/>
      <c r="H282" s="24">
        <f>IF(A282="","",IF(YEAR(A282)&lt;&gt;Setup!$C$5,"",MONTH(A282)))</f>
      </c>
    </row>
    <row r="283" spans="1:8" x14ac:dyDescent="0.25">
      <c r="A283" s="22"/>
      <c r="F283" s="23"/>
      <c r="H283" s="24">
        <f>IF(A283="","",IF(YEAR(A283)&lt;&gt;Setup!$C$5,"",MONTH(A283)))</f>
      </c>
    </row>
    <row r="284" spans="1:8" x14ac:dyDescent="0.25">
      <c r="A284" s="22"/>
      <c r="F284" s="23"/>
      <c r="H284" s="24">
        <f>IF(A284="","",IF(YEAR(A284)&lt;&gt;Setup!$C$5,"",MONTH(A284)))</f>
      </c>
    </row>
    <row r="285" spans="1:8" x14ac:dyDescent="0.25">
      <c r="A285" s="22"/>
      <c r="F285" s="23"/>
      <c r="H285" s="24">
        <f>IF(A285="","",IF(YEAR(A285)&lt;&gt;Setup!$C$5,"",MONTH(A285)))</f>
      </c>
    </row>
    <row r="286" spans="1:8" x14ac:dyDescent="0.25">
      <c r="A286" s="22"/>
      <c r="F286" s="23"/>
      <c r="H286" s="24">
        <f>IF(A286="","",IF(YEAR(A286)&lt;&gt;Setup!$C$5,"",MONTH(A286)))</f>
      </c>
    </row>
    <row r="287" spans="1:8" x14ac:dyDescent="0.25">
      <c r="A287" s="22"/>
      <c r="F287" s="23"/>
      <c r="H287" s="24">
        <f>IF(A287="","",IF(YEAR(A287)&lt;&gt;Setup!$C$5,"",MONTH(A287)))</f>
      </c>
    </row>
    <row r="288" spans="1:8" x14ac:dyDescent="0.25">
      <c r="A288" s="22"/>
      <c r="F288" s="23"/>
      <c r="H288" s="24">
        <f>IF(A288="","",IF(YEAR(A288)&lt;&gt;Setup!$C$5,"",MONTH(A288)))</f>
      </c>
    </row>
    <row r="289" spans="1:8" x14ac:dyDescent="0.25">
      <c r="A289" s="22"/>
      <c r="F289" s="23"/>
      <c r="H289" s="24">
        <f>IF(A289="","",IF(YEAR(A289)&lt;&gt;Setup!$C$5,"",MONTH(A289)))</f>
      </c>
    </row>
    <row r="290" spans="1:8" x14ac:dyDescent="0.25">
      <c r="A290" s="22"/>
      <c r="F290" s="23"/>
      <c r="H290" s="24">
        <f>IF(A290="","",IF(YEAR(A290)&lt;&gt;Setup!$C$5,"",MONTH(A290)))</f>
      </c>
    </row>
    <row r="291" spans="1:8" x14ac:dyDescent="0.25">
      <c r="A291" s="22"/>
      <c r="F291" s="23"/>
      <c r="H291" s="24">
        <f>IF(A291="","",IF(YEAR(A291)&lt;&gt;Setup!$C$5,"",MONTH(A291)))</f>
      </c>
    </row>
    <row r="292" spans="1:8" x14ac:dyDescent="0.25">
      <c r="A292" s="22"/>
      <c r="F292" s="23"/>
      <c r="H292" s="24">
        <f>IF(A292="","",IF(YEAR(A292)&lt;&gt;Setup!$C$5,"",MONTH(A292)))</f>
      </c>
    </row>
    <row r="293" spans="1:8" x14ac:dyDescent="0.25">
      <c r="A293" s="22"/>
      <c r="F293" s="23"/>
      <c r="H293" s="24">
        <f>IF(A293="","",IF(YEAR(A293)&lt;&gt;Setup!$C$5,"",MONTH(A293)))</f>
      </c>
    </row>
    <row r="294" spans="1:8" x14ac:dyDescent="0.25">
      <c r="A294" s="22"/>
      <c r="F294" s="23"/>
      <c r="H294" s="24">
        <f>IF(A294="","",IF(YEAR(A294)&lt;&gt;Setup!$C$5,"",MONTH(A294)))</f>
      </c>
    </row>
    <row r="295" spans="1:8" x14ac:dyDescent="0.25">
      <c r="A295" s="22"/>
      <c r="F295" s="23"/>
      <c r="H295" s="24">
        <f>IF(A295="","",IF(YEAR(A295)&lt;&gt;Setup!$C$5,"",MONTH(A295)))</f>
      </c>
    </row>
    <row r="296" spans="1:8" x14ac:dyDescent="0.25">
      <c r="A296" s="22"/>
      <c r="F296" s="23"/>
      <c r="H296" s="24">
        <f>IF(A296="","",IF(YEAR(A296)&lt;&gt;Setup!$C$5,"",MONTH(A296)))</f>
      </c>
    </row>
    <row r="297" spans="1:8" x14ac:dyDescent="0.25">
      <c r="A297" s="22"/>
      <c r="F297" s="23"/>
      <c r="H297" s="24">
        <f>IF(A297="","",IF(YEAR(A297)&lt;&gt;Setup!$C$5,"",MONTH(A297)))</f>
      </c>
    </row>
    <row r="298" spans="1:8" x14ac:dyDescent="0.25">
      <c r="A298" s="22"/>
      <c r="F298" s="23"/>
      <c r="H298" s="24">
        <f>IF(A298="","",IF(YEAR(A298)&lt;&gt;Setup!$C$5,"",MONTH(A298)))</f>
      </c>
    </row>
    <row r="299" spans="1:8" x14ac:dyDescent="0.25">
      <c r="A299" s="22"/>
      <c r="F299" s="23"/>
      <c r="H299" s="24">
        <f>IF(A299="","",IF(YEAR(A299)&lt;&gt;Setup!$C$5,"",MONTH(A299)))</f>
      </c>
    </row>
    <row r="300" spans="1:8" x14ac:dyDescent="0.25">
      <c r="A300" s="22"/>
      <c r="F300" s="23"/>
      <c r="H300" s="24">
        <f>IF(A300="","",IF(YEAR(A300)&lt;&gt;Setup!$C$5,"",MONTH(A300)))</f>
      </c>
    </row>
    <row r="301" spans="1:8" x14ac:dyDescent="0.25">
      <c r="A301" s="22"/>
      <c r="F301" s="23"/>
      <c r="H301" s="24">
        <f>IF(A301="","",IF(YEAR(A301)&lt;&gt;Setup!$C$5,"",MONTH(A301)))</f>
      </c>
    </row>
    <row r="302" spans="1:8" x14ac:dyDescent="0.25">
      <c r="A302" s="22"/>
      <c r="F302" s="23"/>
      <c r="H302" s="24">
        <f>IF(A302="","",IF(YEAR(A302)&lt;&gt;Setup!$C$5,"",MONTH(A302)))</f>
      </c>
    </row>
    <row r="303" spans="1:8" x14ac:dyDescent="0.25">
      <c r="A303" s="22"/>
      <c r="F303" s="23"/>
      <c r="H303" s="24">
        <f>IF(A303="","",IF(YEAR(A303)&lt;&gt;Setup!$C$5,"",MONTH(A303)))</f>
      </c>
    </row>
    <row r="304" spans="1:8" x14ac:dyDescent="0.25">
      <c r="A304" s="22"/>
      <c r="F304" s="23"/>
      <c r="H304" s="24">
        <f>IF(A304="","",IF(YEAR(A304)&lt;&gt;Setup!$C$5,"",MONTH(A304)))</f>
      </c>
    </row>
    <row r="305" spans="1:8" x14ac:dyDescent="0.25">
      <c r="A305" s="22"/>
      <c r="F305" s="23"/>
      <c r="H305" s="24">
        <f>IF(A305="","",IF(YEAR(A305)&lt;&gt;Setup!$C$5,"",MONTH(A305)))</f>
      </c>
    </row>
    <row r="306" spans="1:8" x14ac:dyDescent="0.25">
      <c r="A306" s="22"/>
      <c r="F306" s="23"/>
      <c r="H306" s="24">
        <f>IF(A306="","",IF(YEAR(A306)&lt;&gt;Setup!$C$5,"",MONTH(A306)))</f>
      </c>
    </row>
    <row r="307" spans="1:8" x14ac:dyDescent="0.25">
      <c r="A307" s="22"/>
      <c r="F307" s="23"/>
      <c r="H307" s="24">
        <f>IF(A307="","",IF(YEAR(A307)&lt;&gt;Setup!$C$5,"",MONTH(A307)))</f>
      </c>
    </row>
    <row r="308" spans="1:8" x14ac:dyDescent="0.25">
      <c r="A308" s="22"/>
      <c r="F308" s="23"/>
      <c r="H308" s="24">
        <f>IF(A308="","",IF(YEAR(A308)&lt;&gt;Setup!$C$5,"",MONTH(A308)))</f>
      </c>
    </row>
    <row r="309" spans="1:8" x14ac:dyDescent="0.25">
      <c r="A309" s="22"/>
      <c r="F309" s="23"/>
      <c r="H309" s="24">
        <f>IF(A309="","",IF(YEAR(A309)&lt;&gt;Setup!$C$5,"",MONTH(A309)))</f>
      </c>
    </row>
    <row r="310" spans="1:8" x14ac:dyDescent="0.25">
      <c r="A310" s="22"/>
      <c r="F310" s="23"/>
      <c r="H310" s="24">
        <f>IF(A310="","",IF(YEAR(A310)&lt;&gt;Setup!$C$5,"",MONTH(A310)))</f>
      </c>
    </row>
    <row r="311" spans="1:8" x14ac:dyDescent="0.25">
      <c r="A311" s="22"/>
      <c r="F311" s="23"/>
      <c r="H311" s="24">
        <f>IF(A311="","",IF(YEAR(A311)&lt;&gt;Setup!$C$5,"",MONTH(A311)))</f>
      </c>
    </row>
    <row r="312" spans="1:8" x14ac:dyDescent="0.25">
      <c r="A312" s="22"/>
      <c r="F312" s="23"/>
      <c r="H312" s="24">
        <f>IF(A312="","",IF(YEAR(A312)&lt;&gt;Setup!$C$5,"",MONTH(A312)))</f>
      </c>
    </row>
    <row r="313" spans="1:8" x14ac:dyDescent="0.25">
      <c r="A313" s="22"/>
      <c r="F313" s="23"/>
      <c r="H313" s="24">
        <f>IF(A313="","",IF(YEAR(A313)&lt;&gt;Setup!$C$5,"",MONTH(A313)))</f>
      </c>
    </row>
    <row r="314" spans="1:8" x14ac:dyDescent="0.25">
      <c r="A314" s="22"/>
      <c r="F314" s="23"/>
      <c r="H314" s="24">
        <f>IF(A314="","",IF(YEAR(A314)&lt;&gt;Setup!$C$5,"",MONTH(A314)))</f>
      </c>
    </row>
    <row r="315" spans="1:8" x14ac:dyDescent="0.25">
      <c r="A315" s="22"/>
      <c r="F315" s="23"/>
      <c r="H315" s="24">
        <f>IF(A315="","",IF(YEAR(A315)&lt;&gt;Setup!$C$5,"",MONTH(A315)))</f>
      </c>
    </row>
    <row r="316" spans="1:8" x14ac:dyDescent="0.25">
      <c r="A316" s="22"/>
      <c r="F316" s="23"/>
      <c r="H316" s="24">
        <f>IF(A316="","",IF(YEAR(A316)&lt;&gt;Setup!$C$5,"",MONTH(A316)))</f>
      </c>
    </row>
    <row r="317" spans="1:8" x14ac:dyDescent="0.25">
      <c r="A317" s="22"/>
      <c r="F317" s="23"/>
      <c r="H317" s="24">
        <f>IF(A317="","",IF(YEAR(A317)&lt;&gt;Setup!$C$5,"",MONTH(A317)))</f>
      </c>
    </row>
    <row r="318" spans="1:8" x14ac:dyDescent="0.25">
      <c r="A318" s="22"/>
      <c r="F318" s="23"/>
      <c r="H318" s="24">
        <f>IF(A318="","",IF(YEAR(A318)&lt;&gt;Setup!$C$5,"",MONTH(A318)))</f>
      </c>
    </row>
    <row r="319" spans="1:8" x14ac:dyDescent="0.25">
      <c r="A319" s="22"/>
      <c r="F319" s="23"/>
      <c r="H319" s="24">
        <f>IF(A319="","",IF(YEAR(A319)&lt;&gt;Setup!$C$5,"",MONTH(A319)))</f>
      </c>
    </row>
    <row r="320" spans="1:8" x14ac:dyDescent="0.25">
      <c r="A320" s="22"/>
      <c r="F320" s="23"/>
      <c r="H320" s="24">
        <f>IF(A320="","",IF(YEAR(A320)&lt;&gt;Setup!$C$5,"",MONTH(A320)))</f>
      </c>
    </row>
    <row r="321" spans="1:8" x14ac:dyDescent="0.25">
      <c r="A321" s="22"/>
      <c r="F321" s="23"/>
      <c r="H321" s="24">
        <f>IF(A321="","",IF(YEAR(A321)&lt;&gt;Setup!$C$5,"",MONTH(A321)))</f>
      </c>
    </row>
    <row r="322" spans="1:8" x14ac:dyDescent="0.25">
      <c r="A322" s="22"/>
      <c r="F322" s="23"/>
      <c r="H322" s="24">
        <f>IF(A322="","",IF(YEAR(A322)&lt;&gt;Setup!$C$5,"",MONTH(A322)))</f>
      </c>
    </row>
    <row r="323" spans="1:8" x14ac:dyDescent="0.25">
      <c r="A323" s="22"/>
      <c r="F323" s="23"/>
      <c r="H323" s="24">
        <f>IF(A323="","",IF(YEAR(A323)&lt;&gt;Setup!$C$5,"",MONTH(A323)))</f>
      </c>
    </row>
    <row r="324" spans="1:8" x14ac:dyDescent="0.25">
      <c r="A324" s="22"/>
      <c r="F324" s="23"/>
      <c r="H324" s="24">
        <f>IF(A324="","",IF(YEAR(A324)&lt;&gt;Setup!$C$5,"",MONTH(A324)))</f>
      </c>
    </row>
    <row r="325" spans="1:8" x14ac:dyDescent="0.25">
      <c r="A325" s="22"/>
      <c r="F325" s="23"/>
      <c r="H325" s="24">
        <f>IF(A325="","",IF(YEAR(A325)&lt;&gt;Setup!$C$5,"",MONTH(A325)))</f>
      </c>
    </row>
    <row r="326" spans="1:8" x14ac:dyDescent="0.25">
      <c r="A326" s="22"/>
      <c r="F326" s="23"/>
      <c r="H326" s="24">
        <f>IF(A326="","",IF(YEAR(A326)&lt;&gt;Setup!$C$5,"",MONTH(A326)))</f>
      </c>
    </row>
    <row r="327" spans="1:8" x14ac:dyDescent="0.25">
      <c r="A327" s="22"/>
      <c r="F327" s="23"/>
      <c r="H327" s="24">
        <f>IF(A327="","",IF(YEAR(A327)&lt;&gt;Setup!$C$5,"",MONTH(A327)))</f>
      </c>
    </row>
    <row r="328" spans="1:8" x14ac:dyDescent="0.25">
      <c r="A328" s="22"/>
      <c r="F328" s="23"/>
      <c r="H328" s="24">
        <f>IF(A328="","",IF(YEAR(A328)&lt;&gt;Setup!$C$5,"",MONTH(A328)))</f>
      </c>
    </row>
    <row r="329" spans="1:8" x14ac:dyDescent="0.25">
      <c r="A329" s="22"/>
      <c r="F329" s="23"/>
      <c r="H329" s="24">
        <f>IF(A329="","",IF(YEAR(A329)&lt;&gt;Setup!$C$5,"",MONTH(A329)))</f>
      </c>
    </row>
    <row r="330" spans="1:8" x14ac:dyDescent="0.25">
      <c r="A330" s="22"/>
      <c r="F330" s="23"/>
      <c r="H330" s="24">
        <f>IF(A330="","",IF(YEAR(A330)&lt;&gt;Setup!$C$5,"",MONTH(A330)))</f>
      </c>
    </row>
    <row r="331" spans="1:8" x14ac:dyDescent="0.25">
      <c r="A331" s="22"/>
      <c r="F331" s="23"/>
      <c r="H331" s="24">
        <f>IF(A331="","",IF(YEAR(A331)&lt;&gt;Setup!$C$5,"",MONTH(A331)))</f>
      </c>
    </row>
    <row r="332" spans="1:8" x14ac:dyDescent="0.25">
      <c r="A332" s="22"/>
      <c r="F332" s="23"/>
      <c r="H332" s="24">
        <f>IF(A332="","",IF(YEAR(A332)&lt;&gt;Setup!$C$5,"",MONTH(A332)))</f>
      </c>
    </row>
    <row r="333" spans="1:8" x14ac:dyDescent="0.25">
      <c r="A333" s="22"/>
      <c r="F333" s="23"/>
      <c r="H333" s="24">
        <f>IF(A333="","",IF(YEAR(A333)&lt;&gt;Setup!$C$5,"",MONTH(A333)))</f>
      </c>
    </row>
    <row r="334" spans="1:8" x14ac:dyDescent="0.25">
      <c r="A334" s="22"/>
      <c r="F334" s="23"/>
      <c r="H334" s="24">
        <f>IF(A334="","",IF(YEAR(A334)&lt;&gt;Setup!$C$5,"",MONTH(A334)))</f>
      </c>
    </row>
    <row r="335" spans="1:8" x14ac:dyDescent="0.25">
      <c r="A335" s="22"/>
      <c r="F335" s="23"/>
      <c r="H335" s="24">
        <f>IF(A335="","",IF(YEAR(A335)&lt;&gt;Setup!$C$5,"",MONTH(A335)))</f>
      </c>
    </row>
    <row r="336" spans="1:8" x14ac:dyDescent="0.25">
      <c r="A336" s="22"/>
      <c r="F336" s="23"/>
      <c r="H336" s="24">
        <f>IF(A336="","",IF(YEAR(A336)&lt;&gt;Setup!$C$5,"",MONTH(A336)))</f>
      </c>
    </row>
    <row r="337" spans="1:8" x14ac:dyDescent="0.25">
      <c r="A337" s="22"/>
      <c r="F337" s="23"/>
      <c r="H337" s="24">
        <f>IF(A337="","",IF(YEAR(A337)&lt;&gt;Setup!$C$5,"",MONTH(A337)))</f>
      </c>
    </row>
    <row r="338" spans="1:8" x14ac:dyDescent="0.25">
      <c r="A338" s="22"/>
      <c r="F338" s="23"/>
      <c r="H338" s="24">
        <f>IF(A338="","",IF(YEAR(A338)&lt;&gt;Setup!$C$5,"",MONTH(A338)))</f>
      </c>
    </row>
    <row r="339" spans="1:8" x14ac:dyDescent="0.25">
      <c r="A339" s="22"/>
      <c r="F339" s="23"/>
      <c r="H339" s="24">
        <f>IF(A339="","",IF(YEAR(A339)&lt;&gt;Setup!$C$5,"",MONTH(A339)))</f>
      </c>
    </row>
    <row r="340" spans="1:8" x14ac:dyDescent="0.25">
      <c r="A340" s="22"/>
      <c r="F340" s="23"/>
      <c r="H340" s="24">
        <f>IF(A340="","",IF(YEAR(A340)&lt;&gt;Setup!$C$5,"",MONTH(A340)))</f>
      </c>
    </row>
    <row r="341" spans="1:8" x14ac:dyDescent="0.25">
      <c r="A341" s="22"/>
      <c r="F341" s="23"/>
      <c r="H341" s="24">
        <f>IF(A341="","",IF(YEAR(A341)&lt;&gt;Setup!$C$5,"",MONTH(A341)))</f>
      </c>
    </row>
    <row r="342" spans="1:8" x14ac:dyDescent="0.25">
      <c r="A342" s="22"/>
      <c r="F342" s="23"/>
      <c r="H342" s="24">
        <f>IF(A342="","",IF(YEAR(A342)&lt;&gt;Setup!$C$5,"",MONTH(A342)))</f>
      </c>
    </row>
    <row r="343" spans="1:8" x14ac:dyDescent="0.25">
      <c r="A343" s="22"/>
      <c r="F343" s="23"/>
      <c r="H343" s="24">
        <f>IF(A343="","",IF(YEAR(A343)&lt;&gt;Setup!$C$5,"",MONTH(A343)))</f>
      </c>
    </row>
    <row r="344" spans="1:8" x14ac:dyDescent="0.25">
      <c r="A344" s="22"/>
      <c r="F344" s="23"/>
      <c r="H344" s="24">
        <f>IF(A344="","",IF(YEAR(A344)&lt;&gt;Setup!$C$5,"",MONTH(A344)))</f>
      </c>
    </row>
    <row r="345" spans="1:8" x14ac:dyDescent="0.25">
      <c r="A345" s="22"/>
      <c r="F345" s="23"/>
      <c r="H345" s="24">
        <f>IF(A345="","",IF(YEAR(A345)&lt;&gt;Setup!$C$5,"",MONTH(A345)))</f>
      </c>
    </row>
    <row r="346" spans="1:8" x14ac:dyDescent="0.25">
      <c r="A346" s="22"/>
      <c r="F346" s="23"/>
      <c r="H346" s="24">
        <f>IF(A346="","",IF(YEAR(A346)&lt;&gt;Setup!$C$5,"",MONTH(A346)))</f>
      </c>
    </row>
    <row r="347" spans="1:8" x14ac:dyDescent="0.25">
      <c r="A347" s="22"/>
      <c r="F347" s="23"/>
      <c r="H347" s="24">
        <f>IF(A347="","",IF(YEAR(A347)&lt;&gt;Setup!$C$5,"",MONTH(A347)))</f>
      </c>
    </row>
    <row r="348" spans="1:8" x14ac:dyDescent="0.25">
      <c r="A348" s="22"/>
      <c r="F348" s="23"/>
      <c r="H348" s="24">
        <f>IF(A348="","",IF(YEAR(A348)&lt;&gt;Setup!$C$5,"",MONTH(A348)))</f>
      </c>
    </row>
    <row r="349" spans="1:8" x14ac:dyDescent="0.25">
      <c r="A349" s="22"/>
      <c r="F349" s="23"/>
      <c r="H349" s="24">
        <f>IF(A349="","",IF(YEAR(A349)&lt;&gt;Setup!$C$5,"",MONTH(A349)))</f>
      </c>
    </row>
    <row r="350" spans="1:8" x14ac:dyDescent="0.25">
      <c r="A350" s="22"/>
      <c r="F350" s="23"/>
      <c r="H350" s="24">
        <f>IF(A350="","",IF(YEAR(A350)&lt;&gt;Setup!$C$5,"",MONTH(A350)))</f>
      </c>
    </row>
    <row r="351" spans="1:8" x14ac:dyDescent="0.25">
      <c r="A351" s="22"/>
      <c r="F351" s="23"/>
      <c r="H351" s="24">
        <f>IF(A351="","",IF(YEAR(A351)&lt;&gt;Setup!$C$5,"",MONTH(A351)))</f>
      </c>
    </row>
    <row r="352" spans="1:8" x14ac:dyDescent="0.25">
      <c r="A352" s="22"/>
      <c r="F352" s="23"/>
      <c r="H352" s="24">
        <f>IF(A352="","",IF(YEAR(A352)&lt;&gt;Setup!$C$5,"",MONTH(A352)))</f>
      </c>
    </row>
    <row r="353" spans="1:8" x14ac:dyDescent="0.25">
      <c r="A353" s="22"/>
      <c r="F353" s="23"/>
      <c r="H353" s="24">
        <f>IF(A353="","",IF(YEAR(A353)&lt;&gt;Setup!$C$5,"",MONTH(A353)))</f>
      </c>
    </row>
    <row r="354" spans="1:8" x14ac:dyDescent="0.25">
      <c r="A354" s="22"/>
      <c r="F354" s="23"/>
      <c r="H354" s="24">
        <f>IF(A354="","",IF(YEAR(A354)&lt;&gt;Setup!$C$5,"",MONTH(A354)))</f>
      </c>
    </row>
    <row r="355" spans="1:8" x14ac:dyDescent="0.25">
      <c r="A355" s="22"/>
      <c r="F355" s="23"/>
      <c r="H355" s="24">
        <f>IF(A355="","",IF(YEAR(A355)&lt;&gt;Setup!$C$5,"",MONTH(A355)))</f>
      </c>
    </row>
    <row r="356" spans="1:8" x14ac:dyDescent="0.25">
      <c r="A356" s="22"/>
      <c r="F356" s="23"/>
      <c r="H356" s="24">
        <f>IF(A356="","",IF(YEAR(A356)&lt;&gt;Setup!$C$5,"",MONTH(A356)))</f>
      </c>
    </row>
    <row r="357" spans="1:8" x14ac:dyDescent="0.25">
      <c r="A357" s="22"/>
      <c r="F357" s="23"/>
      <c r="H357" s="24">
        <f>IF(A357="","",IF(YEAR(A357)&lt;&gt;Setup!$C$5,"",MONTH(A357)))</f>
      </c>
    </row>
    <row r="358" spans="1:8" x14ac:dyDescent="0.25">
      <c r="A358" s="22"/>
      <c r="F358" s="23"/>
      <c r="H358" s="24">
        <f>IF(A358="","",IF(YEAR(A358)&lt;&gt;Setup!$C$5,"",MONTH(A358)))</f>
      </c>
    </row>
    <row r="359" spans="1:8" x14ac:dyDescent="0.25">
      <c r="A359" s="22"/>
      <c r="F359" s="23"/>
      <c r="H359" s="24">
        <f>IF(A359="","",IF(YEAR(A359)&lt;&gt;Setup!$C$5,"",MONTH(A359)))</f>
      </c>
    </row>
    <row r="360" spans="1:8" x14ac:dyDescent="0.25">
      <c r="A360" s="22"/>
      <c r="F360" s="23"/>
      <c r="H360" s="24">
        <f>IF(A360="","",IF(YEAR(A360)&lt;&gt;Setup!$C$5,"",MONTH(A360)))</f>
      </c>
    </row>
    <row r="361" spans="1:8" x14ac:dyDescent="0.25">
      <c r="A361" s="22"/>
      <c r="F361" s="23"/>
      <c r="H361" s="24">
        <f>IF(A361="","",IF(YEAR(A361)&lt;&gt;Setup!$C$5,"",MONTH(A361)))</f>
      </c>
    </row>
    <row r="362" spans="1:8" x14ac:dyDescent="0.25">
      <c r="A362" s="22"/>
      <c r="F362" s="23"/>
      <c r="H362" s="24">
        <f>IF(A362="","",IF(YEAR(A362)&lt;&gt;Setup!$C$5,"",MONTH(A362)))</f>
      </c>
    </row>
    <row r="363" spans="1:8" x14ac:dyDescent="0.25">
      <c r="A363" s="22"/>
      <c r="F363" s="23"/>
      <c r="H363" s="24">
        <f>IF(A363="","",IF(YEAR(A363)&lt;&gt;Setup!$C$5,"",MONTH(A363)))</f>
      </c>
    </row>
    <row r="364" spans="1:8" x14ac:dyDescent="0.25">
      <c r="A364" s="22"/>
      <c r="F364" s="23"/>
      <c r="H364" s="24">
        <f>IF(A364="","",IF(YEAR(A364)&lt;&gt;Setup!$C$5,"",MONTH(A364)))</f>
      </c>
    </row>
    <row r="365" spans="1:8" x14ac:dyDescent="0.25">
      <c r="A365" s="22"/>
      <c r="F365" s="23"/>
      <c r="H365" s="24">
        <f>IF(A365="","",IF(YEAR(A365)&lt;&gt;Setup!$C$5,"",MONTH(A365)))</f>
      </c>
    </row>
    <row r="366" spans="1:8" x14ac:dyDescent="0.25">
      <c r="A366" s="22"/>
      <c r="F366" s="23"/>
      <c r="H366" s="24">
        <f>IF(A366="","",IF(YEAR(A366)&lt;&gt;Setup!$C$5,"",MONTH(A366)))</f>
      </c>
    </row>
    <row r="367" spans="1:8" x14ac:dyDescent="0.25">
      <c r="A367" s="22"/>
      <c r="F367" s="23"/>
      <c r="H367" s="24">
        <f>IF(A367="","",IF(YEAR(A367)&lt;&gt;Setup!$C$5,"",MONTH(A367)))</f>
      </c>
    </row>
    <row r="368" spans="1:8" x14ac:dyDescent="0.25">
      <c r="A368" s="22"/>
      <c r="F368" s="23"/>
      <c r="H368" s="24">
        <f>IF(A368="","",IF(YEAR(A368)&lt;&gt;Setup!$C$5,"",MONTH(A368)))</f>
      </c>
    </row>
    <row r="369" spans="1:8" x14ac:dyDescent="0.25">
      <c r="A369" s="22"/>
      <c r="F369" s="23"/>
      <c r="H369" s="24">
        <f>IF(A369="","",IF(YEAR(A369)&lt;&gt;Setup!$C$5,"",MONTH(A369)))</f>
      </c>
    </row>
    <row r="370" spans="1:8" x14ac:dyDescent="0.25">
      <c r="A370" s="22"/>
      <c r="F370" s="23"/>
      <c r="H370" s="24">
        <f>IF(A370="","",IF(YEAR(A370)&lt;&gt;Setup!$C$5,"",MONTH(A370)))</f>
      </c>
    </row>
    <row r="371" spans="1:8" x14ac:dyDescent="0.25">
      <c r="A371" s="22"/>
      <c r="F371" s="23"/>
      <c r="H371" s="24">
        <f>IF(A371="","",IF(YEAR(A371)&lt;&gt;Setup!$C$5,"",MONTH(A371)))</f>
      </c>
    </row>
    <row r="372" spans="1:8" x14ac:dyDescent="0.25">
      <c r="A372" s="22"/>
      <c r="F372" s="23"/>
      <c r="H372" s="24">
        <f>IF(A372="","",IF(YEAR(A372)&lt;&gt;Setup!$C$5,"",MONTH(A372)))</f>
      </c>
    </row>
    <row r="373" spans="1:8" x14ac:dyDescent="0.25">
      <c r="A373" s="22"/>
      <c r="F373" s="23"/>
      <c r="H373" s="24">
        <f>IF(A373="","",IF(YEAR(A373)&lt;&gt;Setup!$C$5,"",MONTH(A373)))</f>
      </c>
    </row>
    <row r="374" spans="1:8" x14ac:dyDescent="0.25">
      <c r="A374" s="22"/>
      <c r="F374" s="23"/>
      <c r="H374" s="24">
        <f>IF(A374="","",IF(YEAR(A374)&lt;&gt;Setup!$C$5,"",MONTH(A374)))</f>
      </c>
    </row>
    <row r="375" spans="1:8" x14ac:dyDescent="0.25">
      <c r="A375" s="22"/>
      <c r="F375" s="23"/>
      <c r="H375" s="24">
        <f>IF(A375="","",IF(YEAR(A375)&lt;&gt;Setup!$C$5,"",MONTH(A375)))</f>
      </c>
    </row>
    <row r="376" spans="1:8" x14ac:dyDescent="0.25">
      <c r="A376" s="22"/>
      <c r="F376" s="23"/>
      <c r="H376" s="24">
        <f>IF(A376="","",IF(YEAR(A376)&lt;&gt;Setup!$C$5,"",MONTH(A376)))</f>
      </c>
    </row>
    <row r="377" spans="1:8" x14ac:dyDescent="0.25">
      <c r="A377" s="22"/>
      <c r="F377" s="23"/>
      <c r="H377" s="24">
        <f>IF(A377="","",IF(YEAR(A377)&lt;&gt;Setup!$C$5,"",MONTH(A377)))</f>
      </c>
    </row>
    <row r="378" spans="1:8" x14ac:dyDescent="0.25">
      <c r="A378" s="22"/>
      <c r="F378" s="23"/>
      <c r="H378" s="24">
        <f>IF(A378="","",IF(YEAR(A378)&lt;&gt;Setup!$C$5,"",MONTH(A378)))</f>
      </c>
    </row>
    <row r="379" spans="1:8" x14ac:dyDescent="0.25">
      <c r="A379" s="22"/>
      <c r="F379" s="23"/>
      <c r="H379" s="24">
        <f>IF(A379="","",IF(YEAR(A379)&lt;&gt;Setup!$C$5,"",MONTH(A379)))</f>
      </c>
    </row>
    <row r="380" spans="1:8" x14ac:dyDescent="0.25">
      <c r="A380" s="22"/>
      <c r="F380" s="23"/>
      <c r="H380" s="24">
        <f>IF(A380="","",IF(YEAR(A380)&lt;&gt;Setup!$C$5,"",MONTH(A380)))</f>
      </c>
    </row>
    <row r="381" spans="1:8" x14ac:dyDescent="0.25">
      <c r="A381" s="22"/>
      <c r="F381" s="23"/>
      <c r="H381" s="24">
        <f>IF(A381="","",IF(YEAR(A381)&lt;&gt;Setup!$C$5,"",MONTH(A381)))</f>
      </c>
    </row>
    <row r="382" spans="1:8" x14ac:dyDescent="0.25">
      <c r="A382" s="22"/>
      <c r="F382" s="23"/>
      <c r="H382" s="24">
        <f>IF(A382="","",IF(YEAR(A382)&lt;&gt;Setup!$C$5,"",MONTH(A382)))</f>
      </c>
    </row>
    <row r="383" spans="1:8" x14ac:dyDescent="0.25">
      <c r="A383" s="22"/>
      <c r="F383" s="23"/>
      <c r="H383" s="24">
        <f>IF(A383="","",IF(YEAR(A383)&lt;&gt;Setup!$C$5,"",MONTH(A383)))</f>
      </c>
    </row>
    <row r="384" spans="1:8" x14ac:dyDescent="0.25">
      <c r="A384" s="22"/>
      <c r="F384" s="23"/>
      <c r="H384" s="24">
        <f>IF(A384="","",IF(YEAR(A384)&lt;&gt;Setup!$C$5,"",MONTH(A384)))</f>
      </c>
    </row>
    <row r="385" spans="1:8" x14ac:dyDescent="0.25">
      <c r="A385" s="22"/>
      <c r="F385" s="23"/>
      <c r="H385" s="24">
        <f>IF(A385="","",IF(YEAR(A385)&lt;&gt;Setup!$C$5,"",MONTH(A385)))</f>
      </c>
    </row>
    <row r="386" spans="1:8" x14ac:dyDescent="0.25">
      <c r="A386" s="22"/>
      <c r="F386" s="23"/>
      <c r="H386" s="24">
        <f>IF(A386="","",IF(YEAR(A386)&lt;&gt;Setup!$C$5,"",MONTH(A386)))</f>
      </c>
    </row>
    <row r="387" spans="1:8" x14ac:dyDescent="0.25">
      <c r="A387" s="22"/>
      <c r="F387" s="23"/>
      <c r="H387" s="24">
        <f>IF(A387="","",IF(YEAR(A387)&lt;&gt;Setup!$C$5,"",MONTH(A387)))</f>
      </c>
    </row>
    <row r="388" spans="1:8" x14ac:dyDescent="0.25">
      <c r="A388" s="22"/>
      <c r="F388" s="23"/>
      <c r="H388" s="24">
        <f>IF(A388="","",IF(YEAR(A388)&lt;&gt;Setup!$C$5,"",MONTH(A388)))</f>
      </c>
    </row>
    <row r="389" spans="1:8" x14ac:dyDescent="0.25">
      <c r="A389" s="22"/>
      <c r="F389" s="23"/>
      <c r="H389" s="24">
        <f>IF(A389="","",IF(YEAR(A389)&lt;&gt;Setup!$C$5,"",MONTH(A389)))</f>
      </c>
    </row>
    <row r="390" spans="1:8" x14ac:dyDescent="0.25">
      <c r="A390" s="22"/>
      <c r="F390" s="23"/>
      <c r="H390" s="24">
        <f>IF(A390="","",IF(YEAR(A390)&lt;&gt;Setup!$C$5,"",MONTH(A390)))</f>
      </c>
    </row>
    <row r="391" spans="1:8" x14ac:dyDescent="0.25">
      <c r="A391" s="22"/>
      <c r="F391" s="23"/>
      <c r="H391" s="24">
        <f>IF(A391="","",IF(YEAR(A391)&lt;&gt;Setup!$C$5,"",MONTH(A391)))</f>
      </c>
    </row>
    <row r="392" spans="1:8" x14ac:dyDescent="0.25">
      <c r="A392" s="22"/>
      <c r="F392" s="23"/>
      <c r="H392" s="24">
        <f>IF(A392="","",IF(YEAR(A392)&lt;&gt;Setup!$C$5,"",MONTH(A392)))</f>
      </c>
    </row>
    <row r="393" spans="1:8" x14ac:dyDescent="0.25">
      <c r="A393" s="22"/>
      <c r="F393" s="23"/>
      <c r="H393" s="24">
        <f>IF(A393="","",IF(YEAR(A393)&lt;&gt;Setup!$C$5,"",MONTH(A393)))</f>
      </c>
    </row>
    <row r="394" spans="1:8" x14ac:dyDescent="0.25">
      <c r="A394" s="22"/>
      <c r="F394" s="23"/>
      <c r="H394" s="24">
        <f>IF(A394="","",IF(YEAR(A394)&lt;&gt;Setup!$C$5,"",MONTH(A394)))</f>
      </c>
    </row>
    <row r="395" spans="1:8" x14ac:dyDescent="0.25">
      <c r="A395" s="22"/>
      <c r="F395" s="23"/>
      <c r="H395" s="24">
        <f>IF(A395="","",IF(YEAR(A395)&lt;&gt;Setup!$C$5,"",MONTH(A395)))</f>
      </c>
    </row>
    <row r="396" spans="1:8" x14ac:dyDescent="0.25">
      <c r="A396" s="22"/>
      <c r="F396" s="23"/>
      <c r="H396" s="24">
        <f>IF(A396="","",IF(YEAR(A396)&lt;&gt;Setup!$C$5,"",MONTH(A396)))</f>
      </c>
    </row>
    <row r="397" spans="1:8" x14ac:dyDescent="0.25">
      <c r="A397" s="22"/>
      <c r="F397" s="23"/>
      <c r="H397" s="24">
        <f>IF(A397="","",IF(YEAR(A397)&lt;&gt;Setup!$C$5,"",MONTH(A397)))</f>
      </c>
    </row>
    <row r="398" spans="1:8" x14ac:dyDescent="0.25">
      <c r="A398" s="22"/>
      <c r="F398" s="23"/>
      <c r="H398" s="24">
        <f>IF(A398="","",IF(YEAR(A398)&lt;&gt;Setup!$C$5,"",MONTH(A398)))</f>
      </c>
    </row>
    <row r="399" spans="1:8" x14ac:dyDescent="0.25">
      <c r="A399" s="22"/>
      <c r="F399" s="23"/>
      <c r="H399" s="24">
        <f>IF(A399="","",IF(YEAR(A399)&lt;&gt;Setup!$C$5,"",MONTH(A399)))</f>
      </c>
    </row>
    <row r="400" spans="1:8" x14ac:dyDescent="0.25">
      <c r="A400" s="22"/>
      <c r="F400" s="23"/>
      <c r="H400" s="24">
        <f>IF(A400="","",IF(YEAR(A400)&lt;&gt;Setup!$C$5,"",MONTH(A400)))</f>
      </c>
    </row>
    <row r="401" spans="1:8" x14ac:dyDescent="0.25">
      <c r="A401" s="22"/>
      <c r="F401" s="23"/>
      <c r="H401" s="24">
        <f>IF(A401="","",IF(YEAR(A401)&lt;&gt;Setup!$C$5,"",MONTH(A401)))</f>
      </c>
    </row>
    <row r="402" spans="1:8" x14ac:dyDescent="0.25">
      <c r="A402" s="22"/>
      <c r="F402" s="23"/>
      <c r="H402" s="24">
        <f>IF(A402="","",IF(YEAR(A402)&lt;&gt;Setup!$C$5,"",MONTH(A402)))</f>
      </c>
    </row>
    <row r="403" spans="1:8" x14ac:dyDescent="0.25">
      <c r="A403" s="22"/>
      <c r="F403" s="23"/>
      <c r="H403" s="24">
        <f>IF(A403="","",IF(YEAR(A403)&lt;&gt;Setup!$C$5,"",MONTH(A403)))</f>
      </c>
    </row>
    <row r="404" spans="1:8" x14ac:dyDescent="0.25">
      <c r="A404" s="22"/>
      <c r="F404" s="23"/>
      <c r="H404" s="24">
        <f>IF(A404="","",IF(YEAR(A404)&lt;&gt;Setup!$C$5,"",MONTH(A404)))</f>
      </c>
    </row>
    <row r="405" spans="1:8" x14ac:dyDescent="0.25">
      <c r="A405" s="22"/>
      <c r="F405" s="23"/>
      <c r="H405" s="24">
        <f>IF(A405="","",IF(YEAR(A405)&lt;&gt;Setup!$C$5,"",MONTH(A405)))</f>
      </c>
    </row>
    <row r="406" spans="1:8" x14ac:dyDescent="0.25">
      <c r="A406" s="22"/>
      <c r="F406" s="23"/>
      <c r="H406" s="24">
        <f>IF(A406="","",IF(YEAR(A406)&lt;&gt;Setup!$C$5,"",MONTH(A406)))</f>
      </c>
    </row>
    <row r="407" spans="1:8" x14ac:dyDescent="0.25">
      <c r="A407" s="22"/>
      <c r="F407" s="23"/>
      <c r="H407" s="24">
        <f>IF(A407="","",IF(YEAR(A407)&lt;&gt;Setup!$C$5,"",MONTH(A407)))</f>
      </c>
    </row>
    <row r="408" spans="1:8" x14ac:dyDescent="0.25">
      <c r="A408" s="22"/>
      <c r="F408" s="23"/>
      <c r="H408" s="24">
        <f>IF(A408="","",IF(YEAR(A408)&lt;&gt;Setup!$C$5,"",MONTH(A408)))</f>
      </c>
    </row>
    <row r="409" spans="1:8" x14ac:dyDescent="0.25">
      <c r="A409" s="22"/>
      <c r="F409" s="23"/>
      <c r="H409" s="24">
        <f>IF(A409="","",IF(YEAR(A409)&lt;&gt;Setup!$C$5,"",MONTH(A409)))</f>
      </c>
    </row>
    <row r="410" spans="1:8" x14ac:dyDescent="0.25">
      <c r="A410" s="22"/>
      <c r="F410" s="23"/>
      <c r="H410" s="24">
        <f>IF(A410="","",IF(YEAR(A410)&lt;&gt;Setup!$C$5,"",MONTH(A410)))</f>
      </c>
    </row>
    <row r="411" spans="1:8" x14ac:dyDescent="0.25">
      <c r="A411" s="22"/>
      <c r="F411" s="23"/>
      <c r="H411" s="24">
        <f>IF(A411="","",IF(YEAR(A411)&lt;&gt;Setup!$C$5,"",MONTH(A411)))</f>
      </c>
    </row>
    <row r="412" spans="1:8" x14ac:dyDescent="0.25">
      <c r="A412" s="22"/>
      <c r="F412" s="23"/>
      <c r="H412" s="24">
        <f>IF(A412="","",IF(YEAR(A412)&lt;&gt;Setup!$C$5,"",MONTH(A412)))</f>
      </c>
    </row>
    <row r="413" spans="1:8" x14ac:dyDescent="0.25">
      <c r="A413" s="22"/>
      <c r="F413" s="23"/>
      <c r="H413" s="24">
        <f>IF(A413="","",IF(YEAR(A413)&lt;&gt;Setup!$C$5,"",MONTH(A413)))</f>
      </c>
    </row>
    <row r="414" spans="1:8" x14ac:dyDescent="0.25">
      <c r="A414" s="22"/>
      <c r="F414" s="23"/>
      <c r="H414" s="24">
        <f>IF(A414="","",IF(YEAR(A414)&lt;&gt;Setup!$C$5,"",MONTH(A414)))</f>
      </c>
    </row>
    <row r="415" spans="1:8" x14ac:dyDescent="0.25">
      <c r="A415" s="22"/>
      <c r="F415" s="23"/>
      <c r="H415" s="24">
        <f>IF(A415="","",IF(YEAR(A415)&lt;&gt;Setup!$C$5,"",MONTH(A415)))</f>
      </c>
    </row>
    <row r="416" spans="1:8" x14ac:dyDescent="0.25">
      <c r="A416" s="22"/>
      <c r="F416" s="23"/>
      <c r="H416" s="24">
        <f>IF(A416="","",IF(YEAR(A416)&lt;&gt;Setup!$C$5,"",MONTH(A416)))</f>
      </c>
    </row>
    <row r="417" spans="1:8" x14ac:dyDescent="0.25">
      <c r="A417" s="22"/>
      <c r="F417" s="23"/>
      <c r="H417" s="24">
        <f>IF(A417="","",IF(YEAR(A417)&lt;&gt;Setup!$C$5,"",MONTH(A417)))</f>
      </c>
    </row>
    <row r="418" spans="1:8" x14ac:dyDescent="0.25">
      <c r="A418" s="22"/>
      <c r="F418" s="23"/>
      <c r="H418" s="24">
        <f>IF(A418="","",IF(YEAR(A418)&lt;&gt;Setup!$C$5,"",MONTH(A418)))</f>
      </c>
    </row>
    <row r="419" spans="1:8" x14ac:dyDescent="0.25">
      <c r="A419" s="22"/>
      <c r="F419" s="23"/>
      <c r="H419" s="24">
        <f>IF(A419="","",IF(YEAR(A419)&lt;&gt;Setup!$C$5,"",MONTH(A419)))</f>
      </c>
    </row>
    <row r="420" spans="1:8" x14ac:dyDescent="0.25">
      <c r="A420" s="22"/>
      <c r="F420" s="23"/>
      <c r="H420" s="24">
        <f>IF(A420="","",IF(YEAR(A420)&lt;&gt;Setup!$C$5,"",MONTH(A420)))</f>
      </c>
    </row>
    <row r="421" spans="1:8" x14ac:dyDescent="0.25">
      <c r="A421" s="22"/>
      <c r="F421" s="23"/>
      <c r="H421" s="24">
        <f>IF(A421="","",IF(YEAR(A421)&lt;&gt;Setup!$C$5,"",MONTH(A421)))</f>
      </c>
    </row>
    <row r="422" spans="1:8" x14ac:dyDescent="0.25">
      <c r="A422" s="22"/>
      <c r="F422" s="23"/>
      <c r="H422" s="24">
        <f>IF(A422="","",IF(YEAR(A422)&lt;&gt;Setup!$C$5,"",MONTH(A422)))</f>
      </c>
    </row>
    <row r="423" spans="1:8" x14ac:dyDescent="0.25">
      <c r="A423" s="22"/>
      <c r="F423" s="23"/>
      <c r="H423" s="24">
        <f>IF(A423="","",IF(YEAR(A423)&lt;&gt;Setup!$C$5,"",MONTH(A423)))</f>
      </c>
    </row>
    <row r="424" spans="1:8" x14ac:dyDescent="0.25">
      <c r="A424" s="22"/>
      <c r="F424" s="23"/>
      <c r="H424" s="24">
        <f>IF(A424="","",IF(YEAR(A424)&lt;&gt;Setup!$C$5,"",MONTH(A424)))</f>
      </c>
    </row>
    <row r="425" spans="1:8" x14ac:dyDescent="0.25">
      <c r="A425" s="22"/>
      <c r="F425" s="23"/>
      <c r="H425" s="24">
        <f>IF(A425="","",IF(YEAR(A425)&lt;&gt;Setup!$C$5,"",MONTH(A425)))</f>
      </c>
    </row>
    <row r="426" spans="1:8" x14ac:dyDescent="0.25">
      <c r="A426" s="22"/>
      <c r="F426" s="23"/>
      <c r="H426" s="24">
        <f>IF(A426="","",IF(YEAR(A426)&lt;&gt;Setup!$C$5,"",MONTH(A426)))</f>
      </c>
    </row>
    <row r="427" spans="1:8" x14ac:dyDescent="0.25">
      <c r="A427" s="22"/>
      <c r="F427" s="23"/>
      <c r="H427" s="24">
        <f>IF(A427="","",IF(YEAR(A427)&lt;&gt;Setup!$C$5,"",MONTH(A427)))</f>
      </c>
    </row>
    <row r="428" spans="1:8" x14ac:dyDescent="0.25">
      <c r="A428" s="22"/>
      <c r="F428" s="23"/>
      <c r="H428" s="24">
        <f>IF(A428="","",IF(YEAR(A428)&lt;&gt;Setup!$C$5,"",MONTH(A428)))</f>
      </c>
    </row>
    <row r="429" spans="1:8" x14ac:dyDescent="0.25">
      <c r="A429" s="22"/>
      <c r="F429" s="23"/>
      <c r="H429" s="24">
        <f>IF(A429="","",IF(YEAR(A429)&lt;&gt;Setup!$C$5,"",MONTH(A429)))</f>
      </c>
    </row>
    <row r="430" spans="1:8" x14ac:dyDescent="0.25">
      <c r="A430" s="22"/>
      <c r="F430" s="23"/>
      <c r="H430" s="24">
        <f>IF(A430="","",IF(YEAR(A430)&lt;&gt;Setup!$C$5,"",MONTH(A430)))</f>
      </c>
    </row>
    <row r="431" spans="1:8" x14ac:dyDescent="0.25">
      <c r="A431" s="22"/>
      <c r="F431" s="23"/>
      <c r="H431" s="24">
        <f>IF(A431="","",IF(YEAR(A431)&lt;&gt;Setup!$C$5,"",MONTH(A431)))</f>
      </c>
    </row>
    <row r="432" spans="1:8" x14ac:dyDescent="0.25">
      <c r="A432" s="22"/>
      <c r="F432" s="23"/>
      <c r="H432" s="24">
        <f>IF(A432="","",IF(YEAR(A432)&lt;&gt;Setup!$C$5,"",MONTH(A432)))</f>
      </c>
    </row>
    <row r="433" spans="1:8" x14ac:dyDescent="0.25">
      <c r="A433" s="22"/>
      <c r="F433" s="23"/>
      <c r="H433" s="24">
        <f>IF(A433="","",IF(YEAR(A433)&lt;&gt;Setup!$C$5,"",MONTH(A433)))</f>
      </c>
    </row>
    <row r="434" spans="1:8" x14ac:dyDescent="0.25">
      <c r="A434" s="22"/>
      <c r="F434" s="23"/>
      <c r="H434" s="24">
        <f>IF(A434="","",IF(YEAR(A434)&lt;&gt;Setup!$C$5,"",MONTH(A434)))</f>
      </c>
    </row>
    <row r="435" spans="1:8" x14ac:dyDescent="0.25">
      <c r="A435" s="22"/>
      <c r="F435" s="23"/>
      <c r="H435" s="24">
        <f>IF(A435="","",IF(YEAR(A435)&lt;&gt;Setup!$C$5,"",MONTH(A435)))</f>
      </c>
    </row>
    <row r="436" spans="1:8" x14ac:dyDescent="0.25">
      <c r="A436" s="22"/>
      <c r="F436" s="23"/>
      <c r="H436" s="24">
        <f>IF(A436="","",IF(YEAR(A436)&lt;&gt;Setup!$C$5,"",MONTH(A436)))</f>
      </c>
    </row>
    <row r="437" spans="1:8" x14ac:dyDescent="0.25">
      <c r="A437" s="22"/>
      <c r="F437" s="23"/>
      <c r="H437" s="24">
        <f>IF(A437="","",IF(YEAR(A437)&lt;&gt;Setup!$C$5,"",MONTH(A437)))</f>
      </c>
    </row>
    <row r="438" spans="1:8" x14ac:dyDescent="0.25">
      <c r="A438" s="22"/>
      <c r="F438" s="23"/>
      <c r="H438" s="24">
        <f>IF(A438="","",IF(YEAR(A438)&lt;&gt;Setup!$C$5,"",MONTH(A438)))</f>
      </c>
    </row>
    <row r="439" spans="1:8" x14ac:dyDescent="0.25">
      <c r="A439" s="22"/>
      <c r="F439" s="23"/>
      <c r="H439" s="24">
        <f>IF(A439="","",IF(YEAR(A439)&lt;&gt;Setup!$C$5,"",MONTH(A439)))</f>
      </c>
    </row>
    <row r="440" spans="1:8" x14ac:dyDescent="0.25">
      <c r="A440" s="22"/>
      <c r="F440" s="23"/>
      <c r="H440" s="24">
        <f>IF(A440="","",IF(YEAR(A440)&lt;&gt;Setup!$C$5,"",MONTH(A440)))</f>
      </c>
    </row>
    <row r="441" spans="1:8" x14ac:dyDescent="0.25">
      <c r="A441" s="22"/>
      <c r="F441" s="23"/>
      <c r="H441" s="24">
        <f>IF(A441="","",IF(YEAR(A441)&lt;&gt;Setup!$C$5,"",MONTH(A441)))</f>
      </c>
    </row>
    <row r="442" spans="1:8" x14ac:dyDescent="0.25">
      <c r="A442" s="22"/>
      <c r="F442" s="23"/>
      <c r="H442" s="24">
        <f>IF(A442="","",IF(YEAR(A442)&lt;&gt;Setup!$C$5,"",MONTH(A442)))</f>
      </c>
    </row>
    <row r="443" spans="1:8" x14ac:dyDescent="0.25">
      <c r="A443" s="22"/>
      <c r="F443" s="23"/>
      <c r="H443" s="24">
        <f>IF(A443="","",IF(YEAR(A443)&lt;&gt;Setup!$C$5,"",MONTH(A443)))</f>
      </c>
    </row>
    <row r="444" spans="1:8" x14ac:dyDescent="0.25">
      <c r="A444" s="22"/>
      <c r="F444" s="23"/>
      <c r="H444" s="24">
        <f>IF(A444="","",IF(YEAR(A444)&lt;&gt;Setup!$C$5,"",MONTH(A444)))</f>
      </c>
    </row>
    <row r="445" spans="1:8" x14ac:dyDescent="0.25">
      <c r="A445" s="22"/>
      <c r="F445" s="23"/>
      <c r="H445" s="24">
        <f>IF(A445="","",IF(YEAR(A445)&lt;&gt;Setup!$C$5,"",MONTH(A445)))</f>
      </c>
    </row>
    <row r="446" spans="1:8" x14ac:dyDescent="0.25">
      <c r="A446" s="22"/>
      <c r="F446" s="23"/>
      <c r="H446" s="24">
        <f>IF(A446="","",IF(YEAR(A446)&lt;&gt;Setup!$C$5,"",MONTH(A446)))</f>
      </c>
    </row>
    <row r="447" spans="1:8" x14ac:dyDescent="0.25">
      <c r="A447" s="22"/>
      <c r="F447" s="23"/>
      <c r="H447" s="24">
        <f>IF(A447="","",IF(YEAR(A447)&lt;&gt;Setup!$C$5,"",MONTH(A447)))</f>
      </c>
    </row>
    <row r="448" spans="1:8" x14ac:dyDescent="0.25">
      <c r="A448" s="22"/>
      <c r="F448" s="23"/>
      <c r="H448" s="24">
        <f>IF(A448="","",IF(YEAR(A448)&lt;&gt;Setup!$C$5,"",MONTH(A448)))</f>
      </c>
    </row>
    <row r="449" spans="1:8" x14ac:dyDescent="0.25">
      <c r="A449" s="22"/>
      <c r="F449" s="23"/>
      <c r="H449" s="24">
        <f>IF(A449="","",IF(YEAR(A449)&lt;&gt;Setup!$C$5,"",MONTH(A449)))</f>
      </c>
    </row>
    <row r="450" spans="1:8" x14ac:dyDescent="0.25">
      <c r="A450" s="22"/>
      <c r="F450" s="23"/>
      <c r="H450" s="24">
        <f>IF(A450="","",IF(YEAR(A450)&lt;&gt;Setup!$C$5,"",MONTH(A450)))</f>
      </c>
    </row>
    <row r="451" spans="1:8" x14ac:dyDescent="0.25">
      <c r="A451" s="22"/>
      <c r="F451" s="23"/>
      <c r="H451" s="24">
        <f>IF(A451="","",IF(YEAR(A451)&lt;&gt;Setup!$C$5,"",MONTH(A451)))</f>
      </c>
    </row>
    <row r="452" spans="1:8" x14ac:dyDescent="0.25">
      <c r="A452" s="22"/>
      <c r="F452" s="23"/>
      <c r="H452" s="24">
        <f>IF(A452="","",IF(YEAR(A452)&lt;&gt;Setup!$C$5,"",MONTH(A452)))</f>
      </c>
    </row>
    <row r="453" spans="1:8" x14ac:dyDescent="0.25">
      <c r="A453" s="22"/>
      <c r="F453" s="23"/>
      <c r="H453" s="24">
        <f>IF(A453="","",IF(YEAR(A453)&lt;&gt;Setup!$C$5,"",MONTH(A453)))</f>
      </c>
    </row>
    <row r="454" spans="1:8" x14ac:dyDescent="0.25">
      <c r="A454" s="22"/>
      <c r="F454" s="23"/>
      <c r="H454" s="24">
        <f>IF(A454="","",IF(YEAR(A454)&lt;&gt;Setup!$C$5,"",MONTH(A454)))</f>
      </c>
    </row>
    <row r="455" spans="1:8" x14ac:dyDescent="0.25">
      <c r="A455" s="22"/>
      <c r="F455" s="23"/>
      <c r="H455" s="24">
        <f>IF(A455="","",IF(YEAR(A455)&lt;&gt;Setup!$C$5,"",MONTH(A455)))</f>
      </c>
    </row>
    <row r="456" spans="1:8" x14ac:dyDescent="0.25">
      <c r="A456" s="22"/>
      <c r="F456" s="23"/>
      <c r="H456" s="24">
        <f>IF(A456="","",IF(YEAR(A456)&lt;&gt;Setup!$C$5,"",MONTH(A456)))</f>
      </c>
    </row>
    <row r="457" spans="1:8" x14ac:dyDescent="0.25">
      <c r="A457" s="22"/>
      <c r="F457" s="23"/>
      <c r="H457" s="24">
        <f>IF(A457="","",IF(YEAR(A457)&lt;&gt;Setup!$C$5,"",MONTH(A457)))</f>
      </c>
    </row>
    <row r="458" spans="1:8" x14ac:dyDescent="0.25">
      <c r="A458" s="22"/>
      <c r="F458" s="23"/>
      <c r="H458" s="24">
        <f>IF(A458="","",IF(YEAR(A458)&lt;&gt;Setup!$C$5,"",MONTH(A458)))</f>
      </c>
    </row>
    <row r="459" spans="1:8" x14ac:dyDescent="0.25">
      <c r="A459" s="22"/>
      <c r="F459" s="23"/>
      <c r="H459" s="24">
        <f>IF(A459="","",IF(YEAR(A459)&lt;&gt;Setup!$C$5,"",MONTH(A459)))</f>
      </c>
    </row>
    <row r="460" spans="1:8" x14ac:dyDescent="0.25">
      <c r="A460" s="22"/>
      <c r="F460" s="23"/>
      <c r="H460" s="24">
        <f>IF(A460="","",IF(YEAR(A460)&lt;&gt;Setup!$C$5,"",MONTH(A460)))</f>
      </c>
    </row>
    <row r="461" spans="1:8" x14ac:dyDescent="0.25">
      <c r="A461" s="22"/>
      <c r="F461" s="23"/>
      <c r="H461" s="24">
        <f>IF(A461="","",IF(YEAR(A461)&lt;&gt;Setup!$C$5,"",MONTH(A461)))</f>
      </c>
    </row>
    <row r="462" spans="1:8" x14ac:dyDescent="0.25">
      <c r="A462" s="22"/>
      <c r="F462" s="23"/>
      <c r="H462" s="24">
        <f>IF(A462="","",IF(YEAR(A462)&lt;&gt;Setup!$C$5,"",MONTH(A462)))</f>
      </c>
    </row>
    <row r="463" spans="1:8" x14ac:dyDescent="0.25">
      <c r="A463" s="22"/>
      <c r="F463" s="23"/>
      <c r="H463" s="24">
        <f>IF(A463="","",IF(YEAR(A463)&lt;&gt;Setup!$C$5,"",MONTH(A463)))</f>
      </c>
    </row>
    <row r="464" spans="1:8" x14ac:dyDescent="0.25">
      <c r="A464" s="22"/>
      <c r="F464" s="23"/>
      <c r="H464" s="24">
        <f>IF(A464="","",IF(YEAR(A464)&lt;&gt;Setup!$C$5,"",MONTH(A464)))</f>
      </c>
    </row>
    <row r="465" spans="1:8" x14ac:dyDescent="0.25">
      <c r="A465" s="22"/>
      <c r="F465" s="23"/>
      <c r="H465" s="24">
        <f>IF(A465="","",IF(YEAR(A465)&lt;&gt;Setup!$C$5,"",MONTH(A465)))</f>
      </c>
    </row>
    <row r="466" spans="1:8" x14ac:dyDescent="0.25">
      <c r="A466" s="22"/>
      <c r="F466" s="23"/>
      <c r="H466" s="24">
        <f>IF(A466="","",IF(YEAR(A466)&lt;&gt;Setup!$C$5,"",MONTH(A466)))</f>
      </c>
    </row>
    <row r="467" spans="1:8" x14ac:dyDescent="0.25">
      <c r="A467" s="22"/>
      <c r="F467" s="23"/>
      <c r="H467" s="24">
        <f>IF(A467="","",IF(YEAR(A467)&lt;&gt;Setup!$C$5,"",MONTH(A467)))</f>
      </c>
    </row>
    <row r="468" spans="1:8" x14ac:dyDescent="0.25">
      <c r="A468" s="22"/>
      <c r="F468" s="23"/>
      <c r="H468" s="24">
        <f>IF(A468="","",IF(YEAR(A468)&lt;&gt;Setup!$C$5,"",MONTH(A468)))</f>
      </c>
    </row>
    <row r="469" spans="1:8" x14ac:dyDescent="0.25">
      <c r="A469" s="22"/>
      <c r="F469" s="23"/>
      <c r="H469" s="24">
        <f>IF(A469="","",IF(YEAR(A469)&lt;&gt;Setup!$C$5,"",MONTH(A469)))</f>
      </c>
    </row>
    <row r="470" spans="1:8" x14ac:dyDescent="0.25">
      <c r="A470" s="22"/>
      <c r="F470" s="23"/>
      <c r="H470" s="24">
        <f>IF(A470="","",IF(YEAR(A470)&lt;&gt;Setup!$C$5,"",MONTH(A470)))</f>
      </c>
    </row>
    <row r="471" spans="1:8" x14ac:dyDescent="0.25">
      <c r="A471" s="22"/>
      <c r="F471" s="23"/>
      <c r="H471" s="24">
        <f>IF(A471="","",IF(YEAR(A471)&lt;&gt;Setup!$C$5,"",MONTH(A471)))</f>
      </c>
    </row>
    <row r="472" spans="1:8" x14ac:dyDescent="0.25">
      <c r="A472" s="22"/>
      <c r="F472" s="23"/>
      <c r="H472" s="24">
        <f>IF(A472="","",IF(YEAR(A472)&lt;&gt;Setup!$C$5,"",MONTH(A472)))</f>
      </c>
    </row>
    <row r="473" spans="1:8" x14ac:dyDescent="0.25">
      <c r="A473" s="22"/>
      <c r="F473" s="23"/>
      <c r="H473" s="24">
        <f>IF(A473="","",IF(YEAR(A473)&lt;&gt;Setup!$C$5,"",MONTH(A473)))</f>
      </c>
    </row>
    <row r="474" spans="1:8" x14ac:dyDescent="0.25">
      <c r="A474" s="22"/>
      <c r="F474" s="23"/>
      <c r="H474" s="24">
        <f>IF(A474="","",IF(YEAR(A474)&lt;&gt;Setup!$C$5,"",MONTH(A474)))</f>
      </c>
    </row>
    <row r="475" spans="1:8" x14ac:dyDescent="0.25">
      <c r="A475" s="22"/>
      <c r="F475" s="23"/>
      <c r="H475" s="24">
        <f>IF(A475="","",IF(YEAR(A475)&lt;&gt;Setup!$C$5,"",MONTH(A475)))</f>
      </c>
    </row>
    <row r="476" spans="1:8" x14ac:dyDescent="0.25">
      <c r="A476" s="22"/>
      <c r="F476" s="23"/>
      <c r="H476" s="24">
        <f>IF(A476="","",IF(YEAR(A476)&lt;&gt;Setup!$C$5,"",MONTH(A476)))</f>
      </c>
    </row>
    <row r="477" spans="1:8" x14ac:dyDescent="0.25">
      <c r="A477" s="22"/>
      <c r="F477" s="23"/>
      <c r="H477" s="24">
        <f>IF(A477="","",IF(YEAR(A477)&lt;&gt;Setup!$C$5,"",MONTH(A477)))</f>
      </c>
    </row>
    <row r="478" spans="1:8" x14ac:dyDescent="0.25">
      <c r="A478" s="22"/>
      <c r="F478" s="23"/>
      <c r="H478" s="24">
        <f>IF(A478="","",IF(YEAR(A478)&lt;&gt;Setup!$C$5,"",MONTH(A478)))</f>
      </c>
    </row>
    <row r="479" spans="1:8" x14ac:dyDescent="0.25">
      <c r="A479" s="22"/>
      <c r="F479" s="23"/>
      <c r="H479" s="24">
        <f>IF(A479="","",IF(YEAR(A479)&lt;&gt;Setup!$C$5,"",MONTH(A479)))</f>
      </c>
    </row>
    <row r="480" spans="1:8" x14ac:dyDescent="0.25">
      <c r="A480" s="22"/>
      <c r="F480" s="23"/>
      <c r="H480" s="24">
        <f>IF(A480="","",IF(YEAR(A480)&lt;&gt;Setup!$C$5,"",MONTH(A480)))</f>
      </c>
    </row>
    <row r="481" spans="1:8" x14ac:dyDescent="0.25">
      <c r="A481" s="22"/>
      <c r="F481" s="23"/>
      <c r="H481" s="24">
        <f>IF(A481="","",IF(YEAR(A481)&lt;&gt;Setup!$C$5,"",MONTH(A481)))</f>
      </c>
    </row>
    <row r="482" spans="1:8" x14ac:dyDescent="0.25">
      <c r="A482" s="22"/>
      <c r="F482" s="23"/>
      <c r="H482" s="24">
        <f>IF(A482="","",IF(YEAR(A482)&lt;&gt;Setup!$C$5,"",MONTH(A482)))</f>
      </c>
    </row>
    <row r="483" spans="1:8" x14ac:dyDescent="0.25">
      <c r="A483" s="22"/>
      <c r="F483" s="23"/>
      <c r="H483" s="24">
        <f>IF(A483="","",IF(YEAR(A483)&lt;&gt;Setup!$C$5,"",MONTH(A483)))</f>
      </c>
    </row>
    <row r="484" spans="1:8" x14ac:dyDescent="0.25">
      <c r="A484" s="22"/>
      <c r="F484" s="23"/>
      <c r="H484" s="24">
        <f>IF(A484="","",IF(YEAR(A484)&lt;&gt;Setup!$C$5,"",MONTH(A484)))</f>
      </c>
    </row>
    <row r="485" spans="1:8" x14ac:dyDescent="0.25">
      <c r="A485" s="22"/>
      <c r="F485" s="23"/>
      <c r="H485" s="24">
        <f>IF(A485="","",IF(YEAR(A485)&lt;&gt;Setup!$C$5,"",MONTH(A485)))</f>
      </c>
    </row>
    <row r="486" spans="1:8" x14ac:dyDescent="0.25">
      <c r="A486" s="22"/>
      <c r="F486" s="23"/>
      <c r="H486" s="24">
        <f>IF(A486="","",IF(YEAR(A486)&lt;&gt;Setup!$C$5,"",MONTH(A486)))</f>
      </c>
    </row>
    <row r="487" spans="1:8" x14ac:dyDescent="0.25">
      <c r="A487" s="22"/>
      <c r="F487" s="23"/>
      <c r="H487" s="24">
        <f>IF(A487="","",IF(YEAR(A487)&lt;&gt;Setup!$C$5,"",MONTH(A487)))</f>
      </c>
    </row>
    <row r="488" spans="1:8" x14ac:dyDescent="0.25">
      <c r="A488" s="22"/>
      <c r="F488" s="23"/>
      <c r="H488" s="24">
        <f>IF(A488="","",IF(YEAR(A488)&lt;&gt;Setup!$C$5,"",MONTH(A488)))</f>
      </c>
    </row>
    <row r="489" spans="1:8" x14ac:dyDescent="0.25">
      <c r="A489" s="22"/>
      <c r="F489" s="23"/>
      <c r="H489" s="24">
        <f>IF(A489="","",IF(YEAR(A489)&lt;&gt;Setup!$C$5,"",MONTH(A489)))</f>
      </c>
    </row>
    <row r="490" spans="1:8" x14ac:dyDescent="0.25">
      <c r="A490" s="22"/>
      <c r="F490" s="23"/>
      <c r="H490" s="24">
        <f>IF(A490="","",IF(YEAR(A490)&lt;&gt;Setup!$C$5,"",MONTH(A490)))</f>
      </c>
    </row>
    <row r="491" spans="1:8" x14ac:dyDescent="0.25">
      <c r="A491" s="22"/>
      <c r="F491" s="23"/>
      <c r="H491" s="24">
        <f>IF(A491="","",IF(YEAR(A491)&lt;&gt;Setup!$C$5,"",MONTH(A491)))</f>
      </c>
    </row>
    <row r="492" spans="1:8" x14ac:dyDescent="0.25">
      <c r="A492" s="22"/>
      <c r="F492" s="23"/>
      <c r="H492" s="24">
        <f>IF(A492="","",IF(YEAR(A492)&lt;&gt;Setup!$C$5,"",MONTH(A492)))</f>
      </c>
    </row>
    <row r="493" spans="1:8" x14ac:dyDescent="0.25">
      <c r="A493" s="22"/>
      <c r="F493" s="23"/>
      <c r="H493" s="24">
        <f>IF(A493="","",IF(YEAR(A493)&lt;&gt;Setup!$C$5,"",MONTH(A493)))</f>
      </c>
    </row>
    <row r="494" spans="1:8" x14ac:dyDescent="0.25">
      <c r="A494" s="22"/>
      <c r="F494" s="23"/>
      <c r="H494" s="24">
        <f>IF(A494="","",IF(YEAR(A494)&lt;&gt;Setup!$C$5,"",MONTH(A494)))</f>
      </c>
    </row>
    <row r="495" spans="1:8" x14ac:dyDescent="0.25">
      <c r="A495" s="22"/>
      <c r="F495" s="23"/>
      <c r="H495" s="24">
        <f>IF(A495="","",IF(YEAR(A495)&lt;&gt;Setup!$C$5,"",MONTH(A495)))</f>
      </c>
    </row>
    <row r="496" spans="1:8" x14ac:dyDescent="0.25">
      <c r="A496" s="22"/>
      <c r="F496" s="23"/>
      <c r="H496" s="24">
        <f>IF(A496="","",IF(YEAR(A496)&lt;&gt;Setup!$C$5,"",MONTH(A496)))</f>
      </c>
    </row>
    <row r="497" spans="1:8" x14ac:dyDescent="0.25">
      <c r="A497" s="22"/>
      <c r="F497" s="23"/>
      <c r="H497" s="24">
        <f>IF(A497="","",IF(YEAR(A497)&lt;&gt;Setup!$C$5,"",MONTH(A497)))</f>
      </c>
    </row>
    <row r="498" spans="1:8" x14ac:dyDescent="0.25">
      <c r="A498" s="22"/>
      <c r="F498" s="23"/>
      <c r="H498" s="24">
        <f>IF(A498="","",IF(YEAR(A498)&lt;&gt;Setup!$C$5,"",MONTH(A498)))</f>
      </c>
    </row>
    <row r="499" spans="1:8" x14ac:dyDescent="0.25">
      <c r="A499" s="22"/>
      <c r="F499" s="23"/>
      <c r="H499" s="24">
        <f>IF(A499="","",IF(YEAR(A499)&lt;&gt;Setup!$C$5,"",MONTH(A499)))</f>
      </c>
    </row>
    <row r="500" spans="1:8" x14ac:dyDescent="0.25">
      <c r="A500" s="22"/>
      <c r="F500" s="23"/>
      <c r="H500" s="24">
        <f>IF(A500="","",IF(YEAR(A500)&lt;&gt;Setup!$C$5,"",MONTH(A500)))</f>
      </c>
    </row>
    <row r="501" spans="1:8" x14ac:dyDescent="0.25">
      <c r="A501" s="22"/>
      <c r="F501" s="23"/>
      <c r="H501" s="24">
        <f>IF(A501="","",IF(YEAR(A501)&lt;&gt;Setup!$C$5,"",MONTH(A501)))</f>
      </c>
    </row>
    <row r="502" spans="1:8" x14ac:dyDescent="0.25">
      <c r="A502" s="22"/>
      <c r="F502" s="23"/>
      <c r="H502" s="24">
        <f>IF(A502="","",IF(YEAR(A502)&lt;&gt;Setup!$C$5,"",MONTH(A502)))</f>
      </c>
    </row>
    <row r="503" spans="1:8" x14ac:dyDescent="0.25">
      <c r="A503" s="22"/>
      <c r="F503" s="23"/>
      <c r="H503" s="24">
        <f>IF(A503="","",IF(YEAR(A503)&lt;&gt;Setup!$C$5,"",MONTH(A503)))</f>
      </c>
    </row>
    <row r="504" spans="1:8" x14ac:dyDescent="0.25">
      <c r="A504" s="22"/>
      <c r="F504" s="23"/>
      <c r="H504" s="24">
        <f>IF(A504="","",IF(YEAR(A504)&lt;&gt;Setup!$C$5,"",MONTH(A504)))</f>
      </c>
    </row>
    <row r="505" spans="1:8" x14ac:dyDescent="0.25">
      <c r="A505" s="22"/>
      <c r="F505" s="23"/>
      <c r="H505" s="24">
        <f>IF(A505="","",IF(YEAR(A505)&lt;&gt;Setup!$C$5,"",MONTH(A505)))</f>
      </c>
    </row>
    <row r="506" spans="1:8" x14ac:dyDescent="0.25">
      <c r="A506" s="22"/>
      <c r="F506" s="23"/>
      <c r="H506" s="24">
        <f>IF(A506="","",IF(YEAR(A506)&lt;&gt;Setup!$C$5,"",MONTH(A506)))</f>
      </c>
    </row>
    <row r="507" spans="1:8" x14ac:dyDescent="0.25">
      <c r="A507" s="22"/>
      <c r="F507" s="23"/>
      <c r="H507" s="24">
        <f>IF(A507="","",IF(YEAR(A507)&lt;&gt;Setup!$C$5,"",MONTH(A507)))</f>
      </c>
    </row>
    <row r="508" spans="1:8" x14ac:dyDescent="0.25">
      <c r="A508" s="22"/>
      <c r="F508" s="23"/>
      <c r="H508" s="24">
        <f>IF(A508="","",IF(YEAR(A508)&lt;&gt;Setup!$C$5,"",MONTH(A508)))</f>
      </c>
    </row>
    <row r="509" spans="1:8" x14ac:dyDescent="0.25">
      <c r="A509" s="22"/>
      <c r="F509" s="23"/>
      <c r="H509" s="24">
        <f>IF(A509="","",IF(YEAR(A509)&lt;&gt;Setup!$C$5,"",MONTH(A509)))</f>
      </c>
    </row>
    <row r="510" spans="1:8" x14ac:dyDescent="0.25">
      <c r="A510" s="22"/>
      <c r="F510" s="23"/>
      <c r="H510" s="24">
        <f>IF(A510="","",IF(YEAR(A510)&lt;&gt;Setup!$C$5,"",MONTH(A510)))</f>
      </c>
    </row>
    <row r="511" spans="1:8" x14ac:dyDescent="0.25">
      <c r="A511" s="22"/>
      <c r="F511" s="23"/>
      <c r="H511" s="24">
        <f>IF(A511="","",IF(YEAR(A511)&lt;&gt;Setup!$C$5,"",MONTH(A511)))</f>
      </c>
    </row>
    <row r="512" spans="1:8" x14ac:dyDescent="0.25">
      <c r="A512" s="22"/>
      <c r="F512" s="23"/>
      <c r="H512" s="24">
        <f>IF(A512="","",IF(YEAR(A512)&lt;&gt;Setup!$C$5,"",MONTH(A512)))</f>
      </c>
    </row>
    <row r="513" spans="1:8" x14ac:dyDescent="0.25">
      <c r="A513" s="22"/>
      <c r="F513" s="23"/>
      <c r="H513" s="24">
        <f>IF(A513="","",IF(YEAR(A513)&lt;&gt;Setup!$C$5,"",MONTH(A513)))</f>
      </c>
    </row>
    <row r="514" spans="1:8" x14ac:dyDescent="0.25">
      <c r="A514" s="22"/>
      <c r="F514" s="23"/>
      <c r="H514" s="24">
        <f>IF(A514="","",IF(YEAR(A514)&lt;&gt;Setup!$C$5,"",MONTH(A514)))</f>
      </c>
    </row>
    <row r="515" spans="1:8" x14ac:dyDescent="0.25">
      <c r="A515" s="22"/>
      <c r="F515" s="23"/>
      <c r="H515" s="24">
        <f>IF(A515="","",IF(YEAR(A515)&lt;&gt;Setup!$C$5,"",MONTH(A515)))</f>
      </c>
    </row>
    <row r="516" spans="1:8" x14ac:dyDescent="0.25">
      <c r="A516" s="22"/>
      <c r="F516" s="23"/>
      <c r="H516" s="24">
        <f>IF(A516="","",IF(YEAR(A516)&lt;&gt;Setup!$C$5,"",MONTH(A516)))</f>
      </c>
    </row>
    <row r="517" spans="1:8" x14ac:dyDescent="0.25">
      <c r="A517" s="22"/>
      <c r="F517" s="23"/>
      <c r="H517" s="24">
        <f>IF(A517="","",IF(YEAR(A517)&lt;&gt;Setup!$C$5,"",MONTH(A517)))</f>
      </c>
    </row>
    <row r="518" spans="1:8" x14ac:dyDescent="0.25">
      <c r="A518" s="22"/>
      <c r="F518" s="23"/>
      <c r="H518" s="24">
        <f>IF(A518="","",IF(YEAR(A518)&lt;&gt;Setup!$C$5,"",MONTH(A518)))</f>
      </c>
    </row>
    <row r="519" spans="1:8" x14ac:dyDescent="0.25">
      <c r="A519" s="22"/>
      <c r="F519" s="23"/>
      <c r="H519" s="24">
        <f>IF(A519="","",IF(YEAR(A519)&lt;&gt;Setup!$C$5,"",MONTH(A519)))</f>
      </c>
    </row>
    <row r="520" spans="1:8" x14ac:dyDescent="0.25">
      <c r="A520" s="22"/>
      <c r="F520" s="23"/>
      <c r="H520" s="24">
        <f>IF(A520="","",IF(YEAR(A520)&lt;&gt;Setup!$C$5,"",MONTH(A520)))</f>
      </c>
    </row>
    <row r="521" spans="1:8" x14ac:dyDescent="0.25">
      <c r="A521" s="22"/>
      <c r="F521" s="23"/>
      <c r="H521" s="24">
        <f>IF(A521="","",IF(YEAR(A521)&lt;&gt;Setup!$C$5,"",MONTH(A521)))</f>
      </c>
    </row>
    <row r="522" spans="1:8" x14ac:dyDescent="0.25">
      <c r="A522" s="22"/>
      <c r="F522" s="23"/>
      <c r="H522" s="24">
        <f>IF(A522="","",IF(YEAR(A522)&lt;&gt;Setup!$C$5,"",MONTH(A522)))</f>
      </c>
    </row>
    <row r="523" spans="1:8" x14ac:dyDescent="0.25">
      <c r="A523" s="22"/>
      <c r="F523" s="23"/>
      <c r="H523" s="24">
        <f>IF(A523="","",IF(YEAR(A523)&lt;&gt;Setup!$C$5,"",MONTH(A523)))</f>
      </c>
    </row>
    <row r="524" spans="1:8" x14ac:dyDescent="0.25">
      <c r="A524" s="22"/>
      <c r="F524" s="23"/>
      <c r="H524" s="24">
        <f>IF(A524="","",IF(YEAR(A524)&lt;&gt;Setup!$C$5,"",MONTH(A524)))</f>
      </c>
    </row>
    <row r="525" spans="1:8" x14ac:dyDescent="0.25">
      <c r="A525" s="22"/>
      <c r="F525" s="23"/>
      <c r="H525" s="24">
        <f>IF(A525="","",IF(YEAR(A525)&lt;&gt;Setup!$C$5,"",MONTH(A525)))</f>
      </c>
    </row>
    <row r="526" spans="1:8" x14ac:dyDescent="0.25">
      <c r="A526" s="22"/>
      <c r="F526" s="23"/>
      <c r="H526" s="24">
        <f>IF(A526="","",IF(YEAR(A526)&lt;&gt;Setup!$C$5,"",MONTH(A526)))</f>
      </c>
    </row>
    <row r="527" spans="1:8" x14ac:dyDescent="0.25">
      <c r="A527" s="22"/>
      <c r="F527" s="23"/>
      <c r="H527" s="24">
        <f>IF(A527="","",IF(YEAR(A527)&lt;&gt;Setup!$C$5,"",MONTH(A527)))</f>
      </c>
    </row>
    <row r="528" spans="1:8" x14ac:dyDescent="0.25">
      <c r="A528" s="22"/>
      <c r="F528" s="23"/>
      <c r="H528" s="24">
        <f>IF(A528="","",IF(YEAR(A528)&lt;&gt;Setup!$C$5,"",MONTH(A528)))</f>
      </c>
    </row>
    <row r="529" spans="1:8" x14ac:dyDescent="0.25">
      <c r="A529" s="22"/>
      <c r="F529" s="23"/>
      <c r="H529" s="24">
        <f>IF(A529="","",IF(YEAR(A529)&lt;&gt;Setup!$C$5,"",MONTH(A529)))</f>
      </c>
    </row>
    <row r="530" spans="1:8" x14ac:dyDescent="0.25">
      <c r="A530" s="22"/>
      <c r="F530" s="23"/>
      <c r="H530" s="24">
        <f>IF(A530="","",IF(YEAR(A530)&lt;&gt;Setup!$C$5,"",MONTH(A530)))</f>
      </c>
    </row>
    <row r="531" spans="1:8" x14ac:dyDescent="0.25">
      <c r="A531" s="22"/>
      <c r="F531" s="23"/>
      <c r="H531" s="24">
        <f>IF(A531="","",IF(YEAR(A531)&lt;&gt;Setup!$C$5,"",MONTH(A531)))</f>
      </c>
    </row>
    <row r="532" spans="1:8" x14ac:dyDescent="0.25">
      <c r="A532" s="22"/>
      <c r="F532" s="23"/>
      <c r="H532" s="24">
        <f>IF(A532="","",IF(YEAR(A532)&lt;&gt;Setup!$C$5,"",MONTH(A532)))</f>
      </c>
    </row>
    <row r="533" spans="1:8" x14ac:dyDescent="0.25">
      <c r="A533" s="22"/>
      <c r="F533" s="23"/>
      <c r="H533" s="24">
        <f>IF(A533="","",IF(YEAR(A533)&lt;&gt;Setup!$C$5,"",MONTH(A533)))</f>
      </c>
    </row>
    <row r="534" spans="1:8" x14ac:dyDescent="0.25">
      <c r="A534" s="22"/>
      <c r="F534" s="23"/>
      <c r="H534" s="24">
        <f>IF(A534="","",IF(YEAR(A534)&lt;&gt;Setup!$C$5,"",MONTH(A534)))</f>
      </c>
    </row>
    <row r="535" spans="1:8" x14ac:dyDescent="0.25">
      <c r="A535" s="22"/>
      <c r="F535" s="23"/>
      <c r="H535" s="24">
        <f>IF(A535="","",IF(YEAR(A535)&lt;&gt;Setup!$C$5,"",MONTH(A535)))</f>
      </c>
    </row>
    <row r="536" spans="1:8" x14ac:dyDescent="0.25">
      <c r="A536" s="22"/>
      <c r="F536" s="23"/>
      <c r="H536" s="24">
        <f>IF(A536="","",IF(YEAR(A536)&lt;&gt;Setup!$C$5,"",MONTH(A536)))</f>
      </c>
    </row>
    <row r="537" spans="1:8" x14ac:dyDescent="0.25">
      <c r="A537" s="22"/>
      <c r="F537" s="23"/>
      <c r="H537" s="24">
        <f>IF(A537="","",IF(YEAR(A537)&lt;&gt;Setup!$C$5,"",MONTH(A537)))</f>
      </c>
    </row>
    <row r="538" spans="1:8" x14ac:dyDescent="0.25">
      <c r="A538" s="22"/>
      <c r="F538" s="23"/>
      <c r="H538" s="24">
        <f>IF(A538="","",IF(YEAR(A538)&lt;&gt;Setup!$C$5,"",MONTH(A538)))</f>
      </c>
    </row>
    <row r="539" spans="1:8" x14ac:dyDescent="0.25">
      <c r="A539" s="22"/>
      <c r="F539" s="23"/>
      <c r="H539" s="24">
        <f>IF(A539="","",IF(YEAR(A539)&lt;&gt;Setup!$C$5,"",MONTH(A539)))</f>
      </c>
    </row>
    <row r="540" spans="1:8" x14ac:dyDescent="0.25">
      <c r="A540" s="22"/>
      <c r="F540" s="23"/>
      <c r="H540" s="24">
        <f>IF(A540="","",IF(YEAR(A540)&lt;&gt;Setup!$C$5,"",MONTH(A540)))</f>
      </c>
    </row>
    <row r="541" spans="1:8" x14ac:dyDescent="0.25">
      <c r="A541" s="22"/>
      <c r="F541" s="23"/>
      <c r="H541" s="24">
        <f>IF(A541="","",IF(YEAR(A541)&lt;&gt;Setup!$C$5,"",MONTH(A541)))</f>
      </c>
    </row>
    <row r="542" spans="1:8" x14ac:dyDescent="0.25">
      <c r="A542" s="22"/>
      <c r="F542" s="23"/>
      <c r="H542" s="24">
        <f>IF(A542="","",IF(YEAR(A542)&lt;&gt;Setup!$C$5,"",MONTH(A542)))</f>
      </c>
    </row>
    <row r="543" spans="1:8" x14ac:dyDescent="0.25">
      <c r="A543" s="22"/>
      <c r="F543" s="23"/>
      <c r="H543" s="24">
        <f>IF(A543="","",IF(YEAR(A543)&lt;&gt;Setup!$C$5,"",MONTH(A543)))</f>
      </c>
    </row>
    <row r="544" spans="1:8" x14ac:dyDescent="0.25">
      <c r="A544" s="22"/>
      <c r="F544" s="23"/>
      <c r="H544" s="24">
        <f>IF(A544="","",IF(YEAR(A544)&lt;&gt;Setup!$C$5,"",MONTH(A544)))</f>
      </c>
    </row>
    <row r="545" spans="1:8" x14ac:dyDescent="0.25">
      <c r="A545" s="22"/>
      <c r="F545" s="23"/>
      <c r="H545" s="24">
        <f>IF(A545="","",IF(YEAR(A545)&lt;&gt;Setup!$C$5,"",MONTH(A545)))</f>
      </c>
    </row>
    <row r="546" spans="1:8" x14ac:dyDescent="0.25">
      <c r="A546" s="22"/>
      <c r="F546" s="23"/>
      <c r="H546" s="24">
        <f>IF(A546="","",IF(YEAR(A546)&lt;&gt;Setup!$C$5,"",MONTH(A546)))</f>
      </c>
    </row>
    <row r="547" spans="1:8" x14ac:dyDescent="0.25">
      <c r="A547" s="22"/>
      <c r="F547" s="23"/>
      <c r="H547" s="24">
        <f>IF(A547="","",IF(YEAR(A547)&lt;&gt;Setup!$C$5,"",MONTH(A547)))</f>
      </c>
    </row>
    <row r="548" spans="1:8" x14ac:dyDescent="0.25">
      <c r="A548" s="22"/>
      <c r="F548" s="23"/>
      <c r="H548" s="24">
        <f>IF(A548="","",IF(YEAR(A548)&lt;&gt;Setup!$C$5,"",MONTH(A548)))</f>
      </c>
    </row>
    <row r="549" spans="1:8" x14ac:dyDescent="0.25">
      <c r="A549" s="22"/>
      <c r="F549" s="23"/>
      <c r="H549" s="24">
        <f>IF(A549="","",IF(YEAR(A549)&lt;&gt;Setup!$C$5,"",MONTH(A549)))</f>
      </c>
    </row>
    <row r="550" spans="1:8" x14ac:dyDescent="0.25">
      <c r="A550" s="22"/>
      <c r="F550" s="23"/>
      <c r="H550" s="24">
        <f>IF(A550="","",IF(YEAR(A550)&lt;&gt;Setup!$C$5,"",MONTH(A550)))</f>
      </c>
    </row>
    <row r="551" spans="1:8" x14ac:dyDescent="0.25">
      <c r="A551" s="22"/>
      <c r="F551" s="23"/>
      <c r="H551" s="24">
        <f>IF(A551="","",IF(YEAR(A551)&lt;&gt;Setup!$C$5,"",MONTH(A551)))</f>
      </c>
    </row>
    <row r="552" spans="1:8" x14ac:dyDescent="0.25">
      <c r="A552" s="22"/>
      <c r="F552" s="23"/>
      <c r="H552" s="24">
        <f>IF(A552="","",IF(YEAR(A552)&lt;&gt;Setup!$C$5,"",MONTH(A552)))</f>
      </c>
    </row>
    <row r="553" spans="1:8" x14ac:dyDescent="0.25">
      <c r="A553" s="22"/>
      <c r="F553" s="23"/>
      <c r="H553" s="24">
        <f>IF(A553="","",IF(YEAR(A553)&lt;&gt;Setup!$C$5,"",MONTH(A553)))</f>
      </c>
    </row>
    <row r="554" spans="1:8" x14ac:dyDescent="0.25">
      <c r="A554" s="22"/>
      <c r="F554" s="23"/>
      <c r="H554" s="24">
        <f>IF(A554="","",IF(YEAR(A554)&lt;&gt;Setup!$C$5,"",MONTH(A554)))</f>
      </c>
    </row>
    <row r="555" spans="1:8" x14ac:dyDescent="0.25">
      <c r="A555" s="22"/>
      <c r="F555" s="23"/>
      <c r="H555" s="24">
        <f>IF(A555="","",IF(YEAR(A555)&lt;&gt;Setup!$C$5,"",MONTH(A555)))</f>
      </c>
    </row>
    <row r="556" spans="1:8" x14ac:dyDescent="0.25">
      <c r="A556" s="22"/>
      <c r="F556" s="23"/>
      <c r="H556" s="24">
        <f>IF(A556="","",IF(YEAR(A556)&lt;&gt;Setup!$C$5,"",MONTH(A556)))</f>
      </c>
    </row>
    <row r="557" spans="1:8" x14ac:dyDescent="0.25">
      <c r="A557" s="22"/>
      <c r="F557" s="23"/>
      <c r="H557" s="24">
        <f>IF(A557="","",IF(YEAR(A557)&lt;&gt;Setup!$C$5,"",MONTH(A557)))</f>
      </c>
    </row>
    <row r="558" spans="1:8" x14ac:dyDescent="0.25">
      <c r="A558" s="22"/>
      <c r="F558" s="23"/>
      <c r="H558" s="24">
        <f>IF(A558="","",IF(YEAR(A558)&lt;&gt;Setup!$C$5,"",MONTH(A558)))</f>
      </c>
    </row>
    <row r="559" spans="1:8" x14ac:dyDescent="0.25">
      <c r="A559" s="22"/>
      <c r="F559" s="23"/>
      <c r="H559" s="24">
        <f>IF(A559="","",IF(YEAR(A559)&lt;&gt;Setup!$C$5,"",MONTH(A559)))</f>
      </c>
    </row>
    <row r="560" spans="1:8" x14ac:dyDescent="0.25">
      <c r="A560" s="22"/>
      <c r="F560" s="23"/>
      <c r="H560" s="24">
        <f>IF(A560="","",IF(YEAR(A560)&lt;&gt;Setup!$C$5,"",MONTH(A560)))</f>
      </c>
    </row>
    <row r="561" spans="1:8" x14ac:dyDescent="0.25">
      <c r="A561" s="22"/>
      <c r="F561" s="23"/>
      <c r="H561" s="24">
        <f>IF(A561="","",IF(YEAR(A561)&lt;&gt;Setup!$C$5,"",MONTH(A561)))</f>
      </c>
    </row>
    <row r="562" spans="1:8" x14ac:dyDescent="0.25">
      <c r="A562" s="22"/>
      <c r="F562" s="23"/>
      <c r="H562" s="24">
        <f>IF(A562="","",IF(YEAR(A562)&lt;&gt;Setup!$C$5,"",MONTH(A562)))</f>
      </c>
    </row>
    <row r="563" spans="1:8" x14ac:dyDescent="0.25">
      <c r="A563" s="22"/>
      <c r="F563" s="23"/>
      <c r="H563" s="24">
        <f>IF(A563="","",IF(YEAR(A563)&lt;&gt;Setup!$C$5,"",MONTH(A563)))</f>
      </c>
    </row>
    <row r="564" spans="1:8" x14ac:dyDescent="0.25">
      <c r="A564" s="22"/>
      <c r="F564" s="23"/>
      <c r="H564" s="24">
        <f>IF(A564="","",IF(YEAR(A564)&lt;&gt;Setup!$C$5,"",MONTH(A564)))</f>
      </c>
    </row>
    <row r="565" spans="1:8" x14ac:dyDescent="0.25">
      <c r="A565" s="22"/>
      <c r="F565" s="23"/>
      <c r="H565" s="24">
        <f>IF(A565="","",IF(YEAR(A565)&lt;&gt;Setup!$C$5,"",MONTH(A565)))</f>
      </c>
    </row>
    <row r="566" spans="1:8" x14ac:dyDescent="0.25">
      <c r="A566" s="22"/>
      <c r="F566" s="23"/>
      <c r="H566" s="24">
        <f>IF(A566="","",IF(YEAR(A566)&lt;&gt;Setup!$C$5,"",MONTH(A566)))</f>
      </c>
    </row>
    <row r="567" spans="1:8" x14ac:dyDescent="0.25">
      <c r="A567" s="22"/>
      <c r="F567" s="23"/>
      <c r="H567" s="24">
        <f>IF(A567="","",IF(YEAR(A567)&lt;&gt;Setup!$C$5,"",MONTH(A567)))</f>
      </c>
    </row>
    <row r="568" spans="1:8" x14ac:dyDescent="0.25">
      <c r="A568" s="22"/>
      <c r="F568" s="23"/>
      <c r="H568" s="24">
        <f>IF(A568="","",IF(YEAR(A568)&lt;&gt;Setup!$C$5,"",MONTH(A568)))</f>
      </c>
    </row>
    <row r="569" spans="1:8" x14ac:dyDescent="0.25">
      <c r="A569" s="22"/>
      <c r="F569" s="23"/>
      <c r="H569" s="24">
        <f>IF(A569="","",IF(YEAR(A569)&lt;&gt;Setup!$C$5,"",MONTH(A569)))</f>
      </c>
    </row>
    <row r="570" spans="1:8" x14ac:dyDescent="0.25">
      <c r="A570" s="22"/>
      <c r="F570" s="23"/>
      <c r="H570" s="24">
        <f>IF(A570="","",IF(YEAR(A570)&lt;&gt;Setup!$C$5,"",MONTH(A570)))</f>
      </c>
    </row>
    <row r="571" spans="1:8" x14ac:dyDescent="0.25">
      <c r="A571" s="22"/>
      <c r="F571" s="23"/>
      <c r="H571" s="24">
        <f>IF(A571="","",IF(YEAR(A571)&lt;&gt;Setup!$C$5,"",MONTH(A571)))</f>
      </c>
    </row>
    <row r="572" spans="1:8" x14ac:dyDescent="0.25">
      <c r="A572" s="22"/>
      <c r="F572" s="23"/>
      <c r="H572" s="24">
        <f>IF(A572="","",IF(YEAR(A572)&lt;&gt;Setup!$C$5,"",MONTH(A572)))</f>
      </c>
    </row>
    <row r="573" spans="1:8" x14ac:dyDescent="0.25">
      <c r="A573" s="22"/>
      <c r="F573" s="23"/>
      <c r="H573" s="24">
        <f>IF(A573="","",IF(YEAR(A573)&lt;&gt;Setup!$C$5,"",MONTH(A573)))</f>
      </c>
    </row>
    <row r="574" spans="1:8" x14ac:dyDescent="0.25">
      <c r="A574" s="22"/>
      <c r="F574" s="23"/>
      <c r="H574" s="24">
        <f>IF(A574="","",IF(YEAR(A574)&lt;&gt;Setup!$C$5,"",MONTH(A574)))</f>
      </c>
    </row>
    <row r="575" spans="1:8" x14ac:dyDescent="0.25">
      <c r="A575" s="22"/>
      <c r="F575" s="23"/>
      <c r="H575" s="24">
        <f>IF(A575="","",IF(YEAR(A575)&lt;&gt;Setup!$C$5,"",MONTH(A575)))</f>
      </c>
    </row>
    <row r="576" spans="1:8" x14ac:dyDescent="0.25">
      <c r="A576" s="22"/>
      <c r="F576" s="23"/>
      <c r="H576" s="24">
        <f>IF(A576="","",IF(YEAR(A576)&lt;&gt;Setup!$C$5,"",MONTH(A576)))</f>
      </c>
    </row>
    <row r="577" spans="1:8" x14ac:dyDescent="0.25">
      <c r="A577" s="22"/>
      <c r="F577" s="23"/>
      <c r="H577" s="24">
        <f>IF(A577="","",IF(YEAR(A577)&lt;&gt;Setup!$C$5,"",MONTH(A577)))</f>
      </c>
    </row>
    <row r="578" spans="1:8" x14ac:dyDescent="0.25">
      <c r="A578" s="22"/>
      <c r="F578" s="23"/>
      <c r="H578" s="24">
        <f>IF(A578="","",IF(YEAR(A578)&lt;&gt;Setup!$C$5,"",MONTH(A578)))</f>
      </c>
    </row>
    <row r="579" spans="1:8" x14ac:dyDescent="0.25">
      <c r="A579" s="22"/>
      <c r="F579" s="23"/>
      <c r="H579" s="24">
        <f>IF(A579="","",IF(YEAR(A579)&lt;&gt;Setup!$C$5,"",MONTH(A579)))</f>
      </c>
    </row>
    <row r="580" spans="1:8" x14ac:dyDescent="0.25">
      <c r="A580" s="22"/>
      <c r="F580" s="23"/>
      <c r="H580" s="24">
        <f>IF(A580="","",IF(YEAR(A580)&lt;&gt;Setup!$C$5,"",MONTH(A580)))</f>
      </c>
    </row>
    <row r="581" spans="1:8" x14ac:dyDescent="0.25">
      <c r="A581" s="22"/>
      <c r="F581" s="23"/>
      <c r="H581" s="24">
        <f>IF(A581="","",IF(YEAR(A581)&lt;&gt;Setup!$C$5,"",MONTH(A581)))</f>
      </c>
    </row>
    <row r="582" spans="1:8" x14ac:dyDescent="0.25">
      <c r="A582" s="22"/>
      <c r="F582" s="23"/>
      <c r="H582" s="24">
        <f>IF(A582="","",IF(YEAR(A582)&lt;&gt;Setup!$C$5,"",MONTH(A582)))</f>
      </c>
    </row>
    <row r="583" spans="1:8" x14ac:dyDescent="0.25">
      <c r="A583" s="22"/>
      <c r="F583" s="23"/>
      <c r="H583" s="24">
        <f>IF(A583="","",IF(YEAR(A583)&lt;&gt;Setup!$C$5,"",MONTH(A583)))</f>
      </c>
    </row>
    <row r="584" spans="1:8" x14ac:dyDescent="0.25">
      <c r="A584" s="22"/>
      <c r="F584" s="23"/>
      <c r="H584" s="24">
        <f>IF(A584="","",IF(YEAR(A584)&lt;&gt;Setup!$C$5,"",MONTH(A584)))</f>
      </c>
    </row>
    <row r="585" spans="1:8" x14ac:dyDescent="0.25">
      <c r="A585" s="22"/>
      <c r="F585" s="23"/>
      <c r="H585" s="24">
        <f>IF(A585="","",IF(YEAR(A585)&lt;&gt;Setup!$C$5,"",MONTH(A585)))</f>
      </c>
    </row>
    <row r="586" spans="1:8" x14ac:dyDescent="0.25">
      <c r="A586" s="22"/>
      <c r="F586" s="23"/>
      <c r="H586" s="24">
        <f>IF(A586="","",IF(YEAR(A586)&lt;&gt;Setup!$C$5,"",MONTH(A586)))</f>
      </c>
    </row>
    <row r="587" spans="1:8" x14ac:dyDescent="0.25">
      <c r="A587" s="22"/>
      <c r="F587" s="23"/>
      <c r="H587" s="24">
        <f>IF(A587="","",IF(YEAR(A587)&lt;&gt;Setup!$C$5,"",MONTH(A587)))</f>
      </c>
    </row>
    <row r="588" spans="1:8" x14ac:dyDescent="0.25">
      <c r="A588" s="22"/>
      <c r="F588" s="23"/>
      <c r="H588" s="24">
        <f>IF(A588="","",IF(YEAR(A588)&lt;&gt;Setup!$C$5,"",MONTH(A588)))</f>
      </c>
    </row>
    <row r="589" spans="1:8" x14ac:dyDescent="0.25">
      <c r="A589" s="22"/>
      <c r="F589" s="23"/>
      <c r="H589" s="24">
        <f>IF(A589="","",IF(YEAR(A589)&lt;&gt;Setup!$C$5,"",MONTH(A589)))</f>
      </c>
    </row>
    <row r="590" spans="1:8" x14ac:dyDescent="0.25">
      <c r="A590" s="22"/>
      <c r="F590" s="23"/>
      <c r="H590" s="24">
        <f>IF(A590="","",IF(YEAR(A590)&lt;&gt;Setup!$C$5,"",MONTH(A590)))</f>
      </c>
    </row>
    <row r="591" spans="1:8" x14ac:dyDescent="0.25">
      <c r="A591" s="22"/>
      <c r="F591" s="23"/>
      <c r="H591" s="24">
        <f>IF(A591="","",IF(YEAR(A591)&lt;&gt;Setup!$C$5,"",MONTH(A591)))</f>
      </c>
    </row>
    <row r="592" spans="1:8" x14ac:dyDescent="0.25">
      <c r="A592" s="22"/>
      <c r="F592" s="23"/>
      <c r="H592" s="24">
        <f>IF(A592="","",IF(YEAR(A592)&lt;&gt;Setup!$C$5,"",MONTH(A592)))</f>
      </c>
    </row>
    <row r="593" spans="1:8" x14ac:dyDescent="0.25">
      <c r="A593" s="22"/>
      <c r="F593" s="23"/>
      <c r="H593" s="24">
        <f>IF(A593="","",IF(YEAR(A593)&lt;&gt;Setup!$C$5,"",MONTH(A593)))</f>
      </c>
    </row>
    <row r="594" spans="1:8" x14ac:dyDescent="0.25">
      <c r="A594" s="22"/>
      <c r="F594" s="23"/>
      <c r="H594" s="24">
        <f>IF(A594="","",IF(YEAR(A594)&lt;&gt;Setup!$C$5,"",MONTH(A594)))</f>
      </c>
    </row>
    <row r="595" spans="1:8" x14ac:dyDescent="0.25">
      <c r="A595" s="22"/>
      <c r="F595" s="23"/>
      <c r="H595" s="24">
        <f>IF(A595="","",IF(YEAR(A595)&lt;&gt;Setup!$C$5,"",MONTH(A595)))</f>
      </c>
    </row>
    <row r="596" spans="1:8" x14ac:dyDescent="0.25">
      <c r="A596" s="22"/>
      <c r="F596" s="23"/>
      <c r="H596" s="24">
        <f>IF(A596="","",IF(YEAR(A596)&lt;&gt;Setup!$C$5,"",MONTH(A596)))</f>
      </c>
    </row>
    <row r="597" spans="1:8" x14ac:dyDescent="0.25">
      <c r="A597" s="22"/>
      <c r="F597" s="23"/>
      <c r="H597" s="24">
        <f>IF(A597="","",IF(YEAR(A597)&lt;&gt;Setup!$C$5,"",MONTH(A597)))</f>
      </c>
    </row>
    <row r="598" spans="1:8" x14ac:dyDescent="0.25">
      <c r="A598" s="22"/>
      <c r="F598" s="23"/>
      <c r="H598" s="24">
        <f>IF(A598="","",IF(YEAR(A598)&lt;&gt;Setup!$C$5,"",MONTH(A598)))</f>
      </c>
    </row>
    <row r="599" spans="1:8" x14ac:dyDescent="0.25">
      <c r="A599" s="22"/>
      <c r="F599" s="23"/>
      <c r="H599" s="24">
        <f>IF(A599="","",IF(YEAR(A599)&lt;&gt;Setup!$C$5,"",MONTH(A599)))</f>
      </c>
    </row>
    <row r="600" spans="1:8" x14ac:dyDescent="0.25">
      <c r="A600" s="22"/>
      <c r="F600" s="23"/>
      <c r="H600" s="24">
        <f>IF(A600="","",IF(YEAR(A600)&lt;&gt;Setup!$C$5,"",MONTH(A600)))</f>
      </c>
    </row>
    <row r="601" spans="1:8" x14ac:dyDescent="0.25">
      <c r="A601" s="22"/>
      <c r="F601" s="23"/>
      <c r="H601" s="24">
        <f>IF(A601="","",IF(YEAR(A601)&lt;&gt;Setup!$C$5,"",MONTH(A601)))</f>
      </c>
    </row>
    <row r="602" spans="1:8" x14ac:dyDescent="0.25">
      <c r="A602" s="22"/>
      <c r="F602" s="23"/>
      <c r="H602" s="24">
        <f>IF(A602="","",IF(YEAR(A602)&lt;&gt;Setup!$C$5,"",MONTH(A602)))</f>
      </c>
    </row>
    <row r="603" spans="1:8" x14ac:dyDescent="0.25">
      <c r="A603" s="22"/>
      <c r="F603" s="23"/>
      <c r="H603" s="24">
        <f>IF(A603="","",IF(YEAR(A603)&lt;&gt;Setup!$C$5,"",MONTH(A603)))</f>
      </c>
    </row>
    <row r="604" spans="1:8" x14ac:dyDescent="0.25">
      <c r="A604" s="22"/>
      <c r="F604" s="23"/>
      <c r="H604" s="24">
        <f>IF(A604="","",IF(YEAR(A604)&lt;&gt;Setup!$C$5,"",MONTH(A604)))</f>
      </c>
    </row>
    <row r="605" spans="1:8" x14ac:dyDescent="0.25">
      <c r="A605" s="22"/>
      <c r="F605" s="23"/>
      <c r="H605" s="24">
        <f>IF(A605="","",IF(YEAR(A605)&lt;&gt;Setup!$C$5,"",MONTH(A605)))</f>
      </c>
    </row>
    <row r="606" spans="1:8" x14ac:dyDescent="0.25">
      <c r="A606" s="22"/>
      <c r="F606" s="23"/>
      <c r="H606" s="24">
        <f>IF(A606="","",IF(YEAR(A606)&lt;&gt;Setup!$C$5,"",MONTH(A606)))</f>
      </c>
    </row>
    <row r="607" spans="1:8" x14ac:dyDescent="0.25">
      <c r="A607" s="22"/>
      <c r="F607" s="23"/>
      <c r="H607" s="24">
        <f>IF(A607="","",IF(YEAR(A607)&lt;&gt;Setup!$C$5,"",MONTH(A607)))</f>
      </c>
    </row>
    <row r="608" spans="1:8" x14ac:dyDescent="0.25">
      <c r="A608" s="22"/>
      <c r="F608" s="23"/>
      <c r="H608" s="24">
        <f>IF(A608="","",IF(YEAR(A608)&lt;&gt;Setup!$C$5,"",MONTH(A608)))</f>
      </c>
    </row>
    <row r="609" spans="1:8" x14ac:dyDescent="0.25">
      <c r="A609" s="22"/>
      <c r="F609" s="23"/>
      <c r="H609" s="24">
        <f>IF(A609="","",IF(YEAR(A609)&lt;&gt;Setup!$C$5,"",MONTH(A609)))</f>
      </c>
    </row>
    <row r="610" spans="1:8" x14ac:dyDescent="0.25">
      <c r="A610" s="22"/>
      <c r="F610" s="23"/>
      <c r="H610" s="24">
        <f>IF(A610="","",IF(YEAR(A610)&lt;&gt;Setup!$C$5,"",MONTH(A610)))</f>
      </c>
    </row>
    <row r="611" spans="1:8" x14ac:dyDescent="0.25">
      <c r="A611" s="22"/>
      <c r="F611" s="23"/>
      <c r="H611" s="24">
        <f>IF(A611="","",IF(YEAR(A611)&lt;&gt;Setup!$C$5,"",MONTH(A611)))</f>
      </c>
    </row>
    <row r="612" spans="1:8" x14ac:dyDescent="0.25">
      <c r="A612" s="22"/>
      <c r="F612" s="23"/>
      <c r="H612" s="24">
        <f>IF(A612="","",IF(YEAR(A612)&lt;&gt;Setup!$C$5,"",MONTH(A612)))</f>
      </c>
    </row>
    <row r="613" spans="1:8" x14ac:dyDescent="0.25">
      <c r="A613" s="22"/>
      <c r="F613" s="23"/>
      <c r="H613" s="24">
        <f>IF(A613="","",IF(YEAR(A613)&lt;&gt;Setup!$C$5,"",MONTH(A613)))</f>
      </c>
    </row>
    <row r="614" spans="1:8" x14ac:dyDescent="0.25">
      <c r="A614" s="22"/>
      <c r="F614" s="23"/>
      <c r="H614" s="24">
        <f>IF(A614="","",IF(YEAR(A614)&lt;&gt;Setup!$C$5,"",MONTH(A614)))</f>
      </c>
    </row>
    <row r="615" spans="1:8" x14ac:dyDescent="0.25">
      <c r="A615" s="22"/>
      <c r="F615" s="23"/>
      <c r="H615" s="24">
        <f>IF(A615="","",IF(YEAR(A615)&lt;&gt;Setup!$C$5,"",MONTH(A615)))</f>
      </c>
    </row>
    <row r="616" spans="1:8" x14ac:dyDescent="0.25">
      <c r="A616" s="22"/>
      <c r="F616" s="23"/>
      <c r="H616" s="24">
        <f>IF(A616="","",IF(YEAR(A616)&lt;&gt;Setup!$C$5,"",MONTH(A616)))</f>
      </c>
    </row>
    <row r="617" spans="1:8" x14ac:dyDescent="0.25">
      <c r="A617" s="22"/>
      <c r="F617" s="23"/>
      <c r="H617" s="24">
        <f>IF(A617="","",IF(YEAR(A617)&lt;&gt;Setup!$C$5,"",MONTH(A617)))</f>
      </c>
    </row>
    <row r="618" spans="1:8" x14ac:dyDescent="0.25">
      <c r="A618" s="22"/>
      <c r="F618" s="23"/>
      <c r="H618" s="24">
        <f>IF(A618="","",IF(YEAR(A618)&lt;&gt;Setup!$C$5,"",MONTH(A618)))</f>
      </c>
    </row>
    <row r="619" spans="1:8" x14ac:dyDescent="0.25">
      <c r="A619" s="22"/>
      <c r="F619" s="23"/>
      <c r="H619" s="24">
        <f>IF(A619="","",IF(YEAR(A619)&lt;&gt;Setup!$C$5,"",MONTH(A619)))</f>
      </c>
    </row>
    <row r="620" spans="1:8" x14ac:dyDescent="0.25">
      <c r="A620" s="22"/>
      <c r="F620" s="23"/>
      <c r="H620" s="24">
        <f>IF(A620="","",IF(YEAR(A620)&lt;&gt;Setup!$C$5,"",MONTH(A620)))</f>
      </c>
    </row>
    <row r="621" spans="1:8" x14ac:dyDescent="0.25">
      <c r="A621" s="22"/>
      <c r="F621" s="23"/>
      <c r="H621" s="24">
        <f>IF(A621="","",IF(YEAR(A621)&lt;&gt;Setup!$C$5,"",MONTH(A621)))</f>
      </c>
    </row>
    <row r="622" spans="1:8" x14ac:dyDescent="0.25">
      <c r="A622" s="22"/>
      <c r="F622" s="23"/>
      <c r="H622" s="24">
        <f>IF(A622="","",IF(YEAR(A622)&lt;&gt;Setup!$C$5,"",MONTH(A622)))</f>
      </c>
    </row>
    <row r="623" spans="1:8" x14ac:dyDescent="0.25">
      <c r="A623" s="22"/>
      <c r="F623" s="23"/>
      <c r="H623" s="24">
        <f>IF(A623="","",IF(YEAR(A623)&lt;&gt;Setup!$C$5,"",MONTH(A623)))</f>
      </c>
    </row>
    <row r="624" spans="1:8" x14ac:dyDescent="0.25">
      <c r="A624" s="22"/>
      <c r="F624" s="23"/>
      <c r="H624" s="24">
        <f>IF(A624="","",IF(YEAR(A624)&lt;&gt;Setup!$C$5,"",MONTH(A624)))</f>
      </c>
    </row>
    <row r="625" spans="1:8" x14ac:dyDescent="0.25">
      <c r="A625" s="22"/>
      <c r="F625" s="23"/>
      <c r="H625" s="24">
        <f>IF(A625="","",IF(YEAR(A625)&lt;&gt;Setup!$C$5,"",MONTH(A625)))</f>
      </c>
    </row>
    <row r="626" spans="1:8" x14ac:dyDescent="0.25">
      <c r="A626" s="22"/>
      <c r="F626" s="23"/>
      <c r="H626" s="24">
        <f>IF(A626="","",IF(YEAR(A626)&lt;&gt;Setup!$C$5,"",MONTH(A626)))</f>
      </c>
    </row>
    <row r="627" spans="1:8" x14ac:dyDescent="0.25">
      <c r="A627" s="22"/>
      <c r="F627" s="23"/>
      <c r="H627" s="24">
        <f>IF(A627="","",IF(YEAR(A627)&lt;&gt;Setup!$C$5,"",MONTH(A627)))</f>
      </c>
    </row>
    <row r="628" spans="1:8" x14ac:dyDescent="0.25">
      <c r="A628" s="22"/>
      <c r="F628" s="23"/>
      <c r="H628" s="24">
        <f>IF(A628="","",IF(YEAR(A628)&lt;&gt;Setup!$C$5,"",MONTH(A628)))</f>
      </c>
    </row>
    <row r="629" spans="1:8" x14ac:dyDescent="0.25">
      <c r="A629" s="22"/>
      <c r="F629" s="23"/>
      <c r="H629" s="24">
        <f>IF(A629="","",IF(YEAR(A629)&lt;&gt;Setup!$C$5,"",MONTH(A629)))</f>
      </c>
    </row>
    <row r="630" spans="1:8" x14ac:dyDescent="0.25">
      <c r="A630" s="22"/>
      <c r="F630" s="23"/>
      <c r="H630" s="24">
        <f>IF(A630="","",IF(YEAR(A630)&lt;&gt;Setup!$C$5,"",MONTH(A630)))</f>
      </c>
    </row>
    <row r="631" spans="1:8" x14ac:dyDescent="0.25">
      <c r="A631" s="22"/>
      <c r="F631" s="23"/>
      <c r="H631" s="24">
        <f>IF(A631="","",IF(YEAR(A631)&lt;&gt;Setup!$C$5,"",MONTH(A631)))</f>
      </c>
    </row>
    <row r="632" spans="1:8" x14ac:dyDescent="0.25">
      <c r="A632" s="22"/>
      <c r="F632" s="23"/>
      <c r="H632" s="24">
        <f>IF(A632="","",IF(YEAR(A632)&lt;&gt;Setup!$C$5,"",MONTH(A632)))</f>
      </c>
    </row>
    <row r="633" spans="1:8" x14ac:dyDescent="0.25">
      <c r="A633" s="22"/>
      <c r="F633" s="23"/>
      <c r="H633" s="24">
        <f>IF(A633="","",IF(YEAR(A633)&lt;&gt;Setup!$C$5,"",MONTH(A633)))</f>
      </c>
    </row>
    <row r="634" spans="1:8" x14ac:dyDescent="0.25">
      <c r="A634" s="22"/>
      <c r="F634" s="23"/>
      <c r="H634" s="24">
        <f>IF(A634="","",IF(YEAR(A634)&lt;&gt;Setup!$C$5,"",MONTH(A634)))</f>
      </c>
    </row>
    <row r="635" spans="1:8" x14ac:dyDescent="0.25">
      <c r="A635" s="22"/>
      <c r="F635" s="23"/>
      <c r="H635" s="24">
        <f>IF(A635="","",IF(YEAR(A635)&lt;&gt;Setup!$C$5,"",MONTH(A635)))</f>
      </c>
    </row>
    <row r="636" spans="1:8" x14ac:dyDescent="0.25">
      <c r="A636" s="22"/>
      <c r="F636" s="23"/>
      <c r="H636" s="24">
        <f>IF(A636="","",IF(YEAR(A636)&lt;&gt;Setup!$C$5,"",MONTH(A636)))</f>
      </c>
    </row>
    <row r="637" spans="1:8" x14ac:dyDescent="0.25">
      <c r="A637" s="22"/>
      <c r="F637" s="23"/>
      <c r="H637" s="24">
        <f>IF(A637="","",IF(YEAR(A637)&lt;&gt;Setup!$C$5,"",MONTH(A637)))</f>
      </c>
    </row>
    <row r="638" spans="1:8" x14ac:dyDescent="0.25">
      <c r="A638" s="22"/>
      <c r="F638" s="23"/>
      <c r="H638" s="24">
        <f>IF(A638="","",IF(YEAR(A638)&lt;&gt;Setup!$C$5,"",MONTH(A638)))</f>
      </c>
    </row>
    <row r="639" spans="1:8" x14ac:dyDescent="0.25">
      <c r="A639" s="22"/>
      <c r="F639" s="23"/>
      <c r="H639" s="24">
        <f>IF(A639="","",IF(YEAR(A639)&lt;&gt;Setup!$C$5,"",MONTH(A639)))</f>
      </c>
    </row>
    <row r="640" spans="1:8" x14ac:dyDescent="0.25">
      <c r="A640" s="22"/>
      <c r="F640" s="23"/>
      <c r="H640" s="24">
        <f>IF(A640="","",IF(YEAR(A640)&lt;&gt;Setup!$C$5,"",MONTH(A640)))</f>
      </c>
    </row>
    <row r="641" spans="1:8" x14ac:dyDescent="0.25">
      <c r="A641" s="22"/>
      <c r="F641" s="23"/>
      <c r="H641" s="24">
        <f>IF(A641="","",IF(YEAR(A641)&lt;&gt;Setup!$C$5,"",MONTH(A641)))</f>
      </c>
    </row>
    <row r="642" spans="1:8" x14ac:dyDescent="0.25">
      <c r="A642" s="22"/>
      <c r="F642" s="23"/>
      <c r="H642" s="24">
        <f>IF(A642="","",IF(YEAR(A642)&lt;&gt;Setup!$C$5,"",MONTH(A642)))</f>
      </c>
    </row>
    <row r="643" spans="1:8" x14ac:dyDescent="0.25">
      <c r="A643" s="22"/>
      <c r="F643" s="23"/>
      <c r="H643" s="24">
        <f>IF(A643="","",IF(YEAR(A643)&lt;&gt;Setup!$C$5,"",MONTH(A643)))</f>
      </c>
    </row>
    <row r="644" spans="1:8" x14ac:dyDescent="0.25">
      <c r="A644" s="22"/>
      <c r="F644" s="23"/>
      <c r="H644" s="24">
        <f>IF(A644="","",IF(YEAR(A644)&lt;&gt;Setup!$C$5,"",MONTH(A644)))</f>
      </c>
    </row>
    <row r="645" spans="1:8" x14ac:dyDescent="0.25">
      <c r="A645" s="22"/>
      <c r="F645" s="23"/>
      <c r="H645" s="24">
        <f>IF(A645="","",IF(YEAR(A645)&lt;&gt;Setup!$C$5,"",MONTH(A645)))</f>
      </c>
    </row>
    <row r="646" spans="1:8" x14ac:dyDescent="0.25">
      <c r="A646" s="22"/>
      <c r="F646" s="23"/>
      <c r="H646" s="24">
        <f>IF(A646="","",IF(YEAR(A646)&lt;&gt;Setup!$C$5,"",MONTH(A646)))</f>
      </c>
    </row>
    <row r="647" spans="1:8" x14ac:dyDescent="0.25">
      <c r="A647" s="22"/>
      <c r="F647" s="23"/>
      <c r="H647" s="24">
        <f>IF(A647="","",IF(YEAR(A647)&lt;&gt;Setup!$C$5,"",MONTH(A647)))</f>
      </c>
    </row>
    <row r="648" spans="1:8" x14ac:dyDescent="0.25">
      <c r="A648" s="22"/>
      <c r="F648" s="23"/>
      <c r="H648" s="24">
        <f>IF(A648="","",IF(YEAR(A648)&lt;&gt;Setup!$C$5,"",MONTH(A648)))</f>
      </c>
    </row>
    <row r="649" spans="1:8" x14ac:dyDescent="0.25">
      <c r="A649" s="22"/>
      <c r="F649" s="23"/>
      <c r="H649" s="24">
        <f>IF(A649="","",IF(YEAR(A649)&lt;&gt;Setup!$C$5,"",MONTH(A649)))</f>
      </c>
    </row>
    <row r="650" spans="1:8" x14ac:dyDescent="0.25">
      <c r="A650" s="22"/>
      <c r="F650" s="23"/>
      <c r="H650" s="24">
        <f>IF(A650="","",IF(YEAR(A650)&lt;&gt;Setup!$C$5,"",MONTH(A650)))</f>
      </c>
    </row>
    <row r="651" spans="1:8" x14ac:dyDescent="0.25">
      <c r="A651" s="22"/>
      <c r="F651" s="23"/>
      <c r="H651" s="24">
        <f>IF(A651="","",IF(YEAR(A651)&lt;&gt;Setup!$C$5,"",MONTH(A651)))</f>
      </c>
    </row>
    <row r="652" spans="1:8" x14ac:dyDescent="0.25">
      <c r="A652" s="22"/>
      <c r="F652" s="23"/>
      <c r="H652" s="24">
        <f>IF(A652="","",IF(YEAR(A652)&lt;&gt;Setup!$C$5,"",MONTH(A652)))</f>
      </c>
    </row>
    <row r="653" spans="1:8" x14ac:dyDescent="0.25">
      <c r="A653" s="22"/>
      <c r="F653" s="23"/>
      <c r="H653" s="24">
        <f>IF(A653="","",IF(YEAR(A653)&lt;&gt;Setup!$C$5,"",MONTH(A653)))</f>
      </c>
    </row>
    <row r="654" spans="1:8" x14ac:dyDescent="0.25">
      <c r="A654" s="22"/>
      <c r="F654" s="23"/>
      <c r="H654" s="24">
        <f>IF(A654="","",IF(YEAR(A654)&lt;&gt;Setup!$C$5,"",MONTH(A654)))</f>
      </c>
    </row>
    <row r="655" spans="1:8" x14ac:dyDescent="0.25">
      <c r="A655" s="22"/>
      <c r="F655" s="23"/>
      <c r="H655" s="24">
        <f>IF(A655="","",IF(YEAR(A655)&lt;&gt;Setup!$C$5,"",MONTH(A655)))</f>
      </c>
    </row>
    <row r="656" spans="1:8" x14ac:dyDescent="0.25">
      <c r="A656" s="22"/>
      <c r="F656" s="23"/>
      <c r="H656" s="24">
        <f>IF(A656="","",IF(YEAR(A656)&lt;&gt;Setup!$C$5,"",MONTH(A656)))</f>
      </c>
    </row>
    <row r="657" spans="1:8" x14ac:dyDescent="0.25">
      <c r="A657" s="22"/>
      <c r="F657" s="23"/>
      <c r="H657" s="24">
        <f>IF(A657="","",IF(YEAR(A657)&lt;&gt;Setup!$C$5,"",MONTH(A657)))</f>
      </c>
    </row>
    <row r="658" spans="1:8" x14ac:dyDescent="0.25">
      <c r="A658" s="22"/>
      <c r="F658" s="23"/>
      <c r="H658" s="24">
        <f>IF(A658="","",IF(YEAR(A658)&lt;&gt;Setup!$C$5,"",MONTH(A658)))</f>
      </c>
    </row>
    <row r="659" spans="1:8" x14ac:dyDescent="0.25">
      <c r="A659" s="22"/>
      <c r="F659" s="23"/>
      <c r="H659" s="24">
        <f>IF(A659="","",IF(YEAR(A659)&lt;&gt;Setup!$C$5,"",MONTH(A659)))</f>
      </c>
    </row>
    <row r="660" spans="1:8" x14ac:dyDescent="0.25">
      <c r="A660" s="22"/>
      <c r="F660" s="23"/>
      <c r="H660" s="24">
        <f>IF(A660="","",IF(YEAR(A660)&lt;&gt;Setup!$C$5,"",MONTH(A660)))</f>
      </c>
    </row>
    <row r="661" spans="1:8" x14ac:dyDescent="0.25">
      <c r="A661" s="22"/>
      <c r="F661" s="23"/>
      <c r="H661" s="24">
        <f>IF(A661="","",IF(YEAR(A661)&lt;&gt;Setup!$C$5,"",MONTH(A661)))</f>
      </c>
    </row>
    <row r="662" spans="1:8" x14ac:dyDescent="0.25">
      <c r="A662" s="22"/>
      <c r="F662" s="23"/>
      <c r="H662" s="24">
        <f>IF(A662="","",IF(YEAR(A662)&lt;&gt;Setup!$C$5,"",MONTH(A662)))</f>
      </c>
    </row>
    <row r="663" spans="1:8" x14ac:dyDescent="0.25">
      <c r="A663" s="22"/>
      <c r="F663" s="23"/>
      <c r="H663" s="24">
        <f>IF(A663="","",IF(YEAR(A663)&lt;&gt;Setup!$C$5,"",MONTH(A663)))</f>
      </c>
    </row>
    <row r="664" spans="1:8" x14ac:dyDescent="0.25">
      <c r="A664" s="22"/>
      <c r="F664" s="23"/>
      <c r="H664" s="24">
        <f>IF(A664="","",IF(YEAR(A664)&lt;&gt;Setup!$C$5,"",MONTH(A664)))</f>
      </c>
    </row>
    <row r="665" spans="1:8" x14ac:dyDescent="0.25">
      <c r="A665" s="22"/>
      <c r="F665" s="23"/>
      <c r="H665" s="24">
        <f>IF(A665="","",IF(YEAR(A665)&lt;&gt;Setup!$C$5,"",MONTH(A665)))</f>
      </c>
    </row>
    <row r="666" spans="1:8" x14ac:dyDescent="0.25">
      <c r="A666" s="22"/>
      <c r="F666" s="23"/>
      <c r="H666" s="24">
        <f>IF(A666="","",IF(YEAR(A666)&lt;&gt;Setup!$C$5,"",MONTH(A666)))</f>
      </c>
    </row>
    <row r="667" spans="1:8" x14ac:dyDescent="0.25">
      <c r="A667" s="22"/>
      <c r="F667" s="23"/>
      <c r="H667" s="24">
        <f>IF(A667="","",IF(YEAR(A667)&lt;&gt;Setup!$C$5,"",MONTH(A667)))</f>
      </c>
    </row>
    <row r="668" spans="1:8" x14ac:dyDescent="0.25">
      <c r="A668" s="22"/>
      <c r="F668" s="23"/>
      <c r="H668" s="24">
        <f>IF(A668="","",IF(YEAR(A668)&lt;&gt;Setup!$C$5,"",MONTH(A668)))</f>
      </c>
    </row>
    <row r="669" spans="1:8" x14ac:dyDescent="0.25">
      <c r="A669" s="22"/>
      <c r="F669" s="23"/>
      <c r="H669" s="24">
        <f>IF(A669="","",IF(YEAR(A669)&lt;&gt;Setup!$C$5,"",MONTH(A669)))</f>
      </c>
    </row>
    <row r="670" spans="1:8" x14ac:dyDescent="0.25">
      <c r="A670" s="22"/>
      <c r="F670" s="23"/>
      <c r="H670" s="24">
        <f>IF(A670="","",IF(YEAR(A670)&lt;&gt;Setup!$C$5,"",MONTH(A670)))</f>
      </c>
    </row>
    <row r="671" spans="1:8" x14ac:dyDescent="0.25">
      <c r="A671" s="22"/>
      <c r="F671" s="23"/>
      <c r="H671" s="24">
        <f>IF(A671="","",IF(YEAR(A671)&lt;&gt;Setup!$C$5,"",MONTH(A671)))</f>
      </c>
    </row>
    <row r="672" spans="1:8" x14ac:dyDescent="0.25">
      <c r="A672" s="22"/>
      <c r="F672" s="23"/>
      <c r="H672" s="24">
        <f>IF(A672="","",IF(YEAR(A672)&lt;&gt;Setup!$C$5,"",MONTH(A672)))</f>
      </c>
    </row>
    <row r="673" spans="1:8" x14ac:dyDescent="0.25">
      <c r="A673" s="22"/>
      <c r="F673" s="23"/>
      <c r="H673" s="24">
        <f>IF(A673="","",IF(YEAR(A673)&lt;&gt;Setup!$C$5,"",MONTH(A673)))</f>
      </c>
    </row>
    <row r="674" spans="1:8" x14ac:dyDescent="0.25">
      <c r="A674" s="22"/>
      <c r="F674" s="23"/>
      <c r="H674" s="24">
        <f>IF(A674="","",IF(YEAR(A674)&lt;&gt;Setup!$C$5,"",MONTH(A674)))</f>
      </c>
    </row>
    <row r="675" spans="1:8" x14ac:dyDescent="0.25">
      <c r="A675" s="22"/>
      <c r="F675" s="23"/>
      <c r="H675" s="24">
        <f>IF(A675="","",IF(YEAR(A675)&lt;&gt;Setup!$C$5,"",MONTH(A675)))</f>
      </c>
    </row>
    <row r="676" spans="1:8" x14ac:dyDescent="0.25">
      <c r="A676" s="22"/>
      <c r="F676" s="23"/>
      <c r="H676" s="24">
        <f>IF(A676="","",IF(YEAR(A676)&lt;&gt;Setup!$C$5,"",MONTH(A676)))</f>
      </c>
    </row>
    <row r="677" spans="1:8" x14ac:dyDescent="0.25">
      <c r="A677" s="22"/>
      <c r="F677" s="23"/>
      <c r="H677" s="24">
        <f>IF(A677="","",IF(YEAR(A677)&lt;&gt;Setup!$C$5,"",MONTH(A677)))</f>
      </c>
    </row>
    <row r="678" spans="1:8" x14ac:dyDescent="0.25">
      <c r="A678" s="22"/>
      <c r="F678" s="23"/>
      <c r="H678" s="24">
        <f>IF(A678="","",IF(YEAR(A678)&lt;&gt;Setup!$C$5,"",MONTH(A678)))</f>
      </c>
    </row>
    <row r="679" spans="1:8" x14ac:dyDescent="0.25">
      <c r="A679" s="22"/>
      <c r="F679" s="23"/>
      <c r="H679" s="24">
        <f>IF(A679="","",IF(YEAR(A679)&lt;&gt;Setup!$C$5,"",MONTH(A679)))</f>
      </c>
    </row>
    <row r="680" spans="1:8" x14ac:dyDescent="0.25">
      <c r="A680" s="22"/>
      <c r="F680" s="23"/>
      <c r="H680" s="24">
        <f>IF(A680="","",IF(YEAR(A680)&lt;&gt;Setup!$C$5,"",MONTH(A680)))</f>
      </c>
    </row>
    <row r="681" spans="1:8" x14ac:dyDescent="0.25">
      <c r="A681" s="22"/>
      <c r="F681" s="23"/>
      <c r="H681" s="24">
        <f>IF(A681="","",IF(YEAR(A681)&lt;&gt;Setup!$C$5,"",MONTH(A681)))</f>
      </c>
    </row>
    <row r="682" spans="1:8" x14ac:dyDescent="0.25">
      <c r="A682" s="22"/>
      <c r="F682" s="23"/>
      <c r="H682" s="24">
        <f>IF(A682="","",IF(YEAR(A682)&lt;&gt;Setup!$C$5,"",MONTH(A682)))</f>
      </c>
    </row>
    <row r="683" spans="1:8" x14ac:dyDescent="0.25">
      <c r="A683" s="22"/>
      <c r="F683" s="23"/>
      <c r="H683" s="24">
        <f>IF(A683="","",IF(YEAR(A683)&lt;&gt;Setup!$C$5,"",MONTH(A683)))</f>
      </c>
    </row>
    <row r="684" spans="1:8" x14ac:dyDescent="0.25">
      <c r="A684" s="22"/>
      <c r="F684" s="23"/>
      <c r="H684" s="24">
        <f>IF(A684="","",IF(YEAR(A684)&lt;&gt;Setup!$C$5,"",MONTH(A684)))</f>
      </c>
    </row>
    <row r="685" spans="1:8" x14ac:dyDescent="0.25">
      <c r="A685" s="22"/>
      <c r="F685" s="23"/>
      <c r="H685" s="24">
        <f>IF(A685="","",IF(YEAR(A685)&lt;&gt;Setup!$C$5,"",MONTH(A685)))</f>
      </c>
    </row>
    <row r="686" spans="1:8" x14ac:dyDescent="0.25">
      <c r="A686" s="22"/>
      <c r="F686" s="23"/>
      <c r="H686" s="24">
        <f>IF(A686="","",IF(YEAR(A686)&lt;&gt;Setup!$C$5,"",MONTH(A686)))</f>
      </c>
    </row>
    <row r="687" spans="1:8" x14ac:dyDescent="0.25">
      <c r="A687" s="22"/>
      <c r="F687" s="23"/>
      <c r="H687" s="24">
        <f>IF(A687="","",IF(YEAR(A687)&lt;&gt;Setup!$C$5,"",MONTH(A687)))</f>
      </c>
    </row>
    <row r="688" spans="1:8" x14ac:dyDescent="0.25">
      <c r="A688" s="22"/>
      <c r="F688" s="23"/>
      <c r="H688" s="24">
        <f>IF(A688="","",IF(YEAR(A688)&lt;&gt;Setup!$C$5,"",MONTH(A688)))</f>
      </c>
    </row>
    <row r="689" spans="1:8" x14ac:dyDescent="0.25">
      <c r="A689" s="22"/>
      <c r="F689" s="23"/>
      <c r="H689" s="24">
        <f>IF(A689="","",IF(YEAR(A689)&lt;&gt;Setup!$C$5,"",MONTH(A689)))</f>
      </c>
    </row>
    <row r="690" spans="1:8" x14ac:dyDescent="0.25">
      <c r="A690" s="22"/>
      <c r="F690" s="23"/>
      <c r="H690" s="24">
        <f>IF(A690="","",IF(YEAR(A690)&lt;&gt;Setup!$C$5,"",MONTH(A690)))</f>
      </c>
    </row>
    <row r="691" spans="1:8" x14ac:dyDescent="0.25">
      <c r="A691" s="22"/>
      <c r="F691" s="23"/>
      <c r="H691" s="24">
        <f>IF(A691="","",IF(YEAR(A691)&lt;&gt;Setup!$C$5,"",MONTH(A691)))</f>
      </c>
    </row>
    <row r="692" spans="1:8" x14ac:dyDescent="0.25">
      <c r="A692" s="22"/>
      <c r="F692" s="23"/>
      <c r="H692" s="24">
        <f>IF(A692="","",IF(YEAR(A692)&lt;&gt;Setup!$C$5,"",MONTH(A692)))</f>
      </c>
    </row>
    <row r="693" spans="1:8" x14ac:dyDescent="0.25">
      <c r="A693" s="22"/>
      <c r="F693" s="23"/>
      <c r="H693" s="24">
        <f>IF(A693="","",IF(YEAR(A693)&lt;&gt;Setup!$C$5,"",MONTH(A693)))</f>
      </c>
    </row>
    <row r="694" spans="1:8" x14ac:dyDescent="0.25">
      <c r="A694" s="22"/>
      <c r="F694" s="23"/>
      <c r="H694" s="24">
        <f>IF(A694="","",IF(YEAR(A694)&lt;&gt;Setup!$C$5,"",MONTH(A694)))</f>
      </c>
    </row>
    <row r="695" spans="1:8" x14ac:dyDescent="0.25">
      <c r="A695" s="22"/>
      <c r="F695" s="23"/>
      <c r="H695" s="24">
        <f>IF(A695="","",IF(YEAR(A695)&lt;&gt;Setup!$C$5,"",MONTH(A695)))</f>
      </c>
    </row>
    <row r="696" spans="1:8" x14ac:dyDescent="0.25">
      <c r="A696" s="22"/>
      <c r="F696" s="23"/>
      <c r="H696" s="24">
        <f>IF(A696="","",IF(YEAR(A696)&lt;&gt;Setup!$C$5,"",MONTH(A696)))</f>
      </c>
    </row>
    <row r="697" spans="1:8" x14ac:dyDescent="0.25">
      <c r="A697" s="22"/>
      <c r="F697" s="23"/>
      <c r="H697" s="24">
        <f>IF(A697="","",IF(YEAR(A697)&lt;&gt;Setup!$C$5,"",MONTH(A697)))</f>
      </c>
    </row>
    <row r="698" spans="1:8" x14ac:dyDescent="0.25">
      <c r="A698" s="22"/>
      <c r="F698" s="23"/>
      <c r="H698" s="24">
        <f>IF(A698="","",IF(YEAR(A698)&lt;&gt;Setup!$C$5,"",MONTH(A698)))</f>
      </c>
    </row>
    <row r="699" spans="1:8" x14ac:dyDescent="0.25">
      <c r="A699" s="22"/>
      <c r="F699" s="23"/>
      <c r="H699" s="24">
        <f>IF(A699="","",IF(YEAR(A699)&lt;&gt;Setup!$C$5,"",MONTH(A699)))</f>
      </c>
    </row>
    <row r="700" spans="1:8" x14ac:dyDescent="0.25">
      <c r="A700" s="22"/>
      <c r="F700" s="23"/>
      <c r="H700" s="24">
        <f>IF(A700="","",IF(YEAR(A700)&lt;&gt;Setup!$C$5,"",MONTH(A700)))</f>
      </c>
    </row>
    <row r="701" spans="1:8" x14ac:dyDescent="0.25">
      <c r="A701" s="22"/>
      <c r="F701" s="23"/>
      <c r="H701" s="24">
        <f>IF(A701="","",IF(YEAR(A701)&lt;&gt;Setup!$C$5,"",MONTH(A701)))</f>
      </c>
    </row>
    <row r="702" spans="1:8" x14ac:dyDescent="0.25">
      <c r="A702" s="22"/>
      <c r="F702" s="23"/>
      <c r="H702" s="24">
        <f>IF(A702="","",IF(YEAR(A702)&lt;&gt;Setup!$C$5,"",MONTH(A702)))</f>
      </c>
    </row>
    <row r="703" spans="1:8" x14ac:dyDescent="0.25">
      <c r="A703" s="22"/>
      <c r="F703" s="23"/>
      <c r="H703" s="24">
        <f>IF(A703="","",IF(YEAR(A703)&lt;&gt;Setup!$C$5,"",MONTH(A703)))</f>
      </c>
    </row>
    <row r="704" spans="1:8" x14ac:dyDescent="0.25">
      <c r="A704" s="22"/>
      <c r="F704" s="23"/>
      <c r="H704" s="24">
        <f>IF(A704="","",IF(YEAR(A704)&lt;&gt;Setup!$C$5,"",MONTH(A704)))</f>
      </c>
    </row>
    <row r="705" spans="1:8" x14ac:dyDescent="0.25">
      <c r="A705" s="22"/>
      <c r="F705" s="23"/>
      <c r="H705" s="24">
        <f>IF(A705="","",IF(YEAR(A705)&lt;&gt;Setup!$C$5,"",MONTH(A705)))</f>
      </c>
    </row>
    <row r="706" spans="1:8" x14ac:dyDescent="0.25">
      <c r="A706" s="22"/>
      <c r="F706" s="23"/>
      <c r="H706" s="24">
        <f>IF(A706="","",IF(YEAR(A706)&lt;&gt;Setup!$C$5,"",MONTH(A706)))</f>
      </c>
    </row>
    <row r="707" spans="1:8" x14ac:dyDescent="0.25">
      <c r="A707" s="22"/>
      <c r="F707" s="23"/>
      <c r="H707" s="24">
        <f>IF(A707="","",IF(YEAR(A707)&lt;&gt;Setup!$C$5,"",MONTH(A707)))</f>
      </c>
    </row>
    <row r="708" spans="1:8" x14ac:dyDescent="0.25">
      <c r="A708" s="22"/>
      <c r="F708" s="23"/>
      <c r="H708" s="24">
        <f>IF(A708="","",IF(YEAR(A708)&lt;&gt;Setup!$C$5,"",MONTH(A708)))</f>
      </c>
    </row>
    <row r="709" spans="1:8" x14ac:dyDescent="0.25">
      <c r="A709" s="22"/>
      <c r="F709" s="23"/>
      <c r="H709" s="24">
        <f>IF(A709="","",IF(YEAR(A709)&lt;&gt;Setup!$C$5,"",MONTH(A709)))</f>
      </c>
    </row>
    <row r="710" spans="1:8" x14ac:dyDescent="0.25">
      <c r="A710" s="22"/>
      <c r="F710" s="23"/>
      <c r="H710" s="24">
        <f>IF(A710="","",IF(YEAR(A710)&lt;&gt;Setup!$C$5,"",MONTH(A710)))</f>
      </c>
    </row>
    <row r="711" spans="1:8" x14ac:dyDescent="0.25">
      <c r="A711" s="22"/>
      <c r="F711" s="23"/>
      <c r="H711" s="24">
        <f>IF(A711="","",IF(YEAR(A711)&lt;&gt;Setup!$C$5,"",MONTH(A711)))</f>
      </c>
    </row>
    <row r="712" spans="1:8" x14ac:dyDescent="0.25">
      <c r="A712" s="22"/>
      <c r="F712" s="23"/>
      <c r="H712" s="24">
        <f>IF(A712="","",IF(YEAR(A712)&lt;&gt;Setup!$C$5,"",MONTH(A712)))</f>
      </c>
    </row>
    <row r="713" spans="1:8" x14ac:dyDescent="0.25">
      <c r="A713" s="22"/>
      <c r="F713" s="23"/>
      <c r="H713" s="24">
        <f>IF(A713="","",IF(YEAR(A713)&lt;&gt;Setup!$C$5,"",MONTH(A713)))</f>
      </c>
    </row>
    <row r="714" spans="1:8" x14ac:dyDescent="0.25">
      <c r="A714" s="22"/>
      <c r="F714" s="23"/>
      <c r="H714" s="24">
        <f>IF(A714="","",IF(YEAR(A714)&lt;&gt;Setup!$C$5,"",MONTH(A714)))</f>
      </c>
    </row>
    <row r="715" spans="1:8" x14ac:dyDescent="0.25">
      <c r="A715" s="22"/>
      <c r="F715" s="23"/>
      <c r="H715" s="24">
        <f>IF(A715="","",IF(YEAR(A715)&lt;&gt;Setup!$C$5,"",MONTH(A715)))</f>
      </c>
    </row>
    <row r="716" spans="1:8" x14ac:dyDescent="0.25">
      <c r="A716" s="22"/>
      <c r="F716" s="23"/>
      <c r="H716" s="24">
        <f>IF(A716="","",IF(YEAR(A716)&lt;&gt;Setup!$C$5,"",MONTH(A716)))</f>
      </c>
    </row>
    <row r="717" spans="1:8" x14ac:dyDescent="0.25">
      <c r="A717" s="22"/>
      <c r="F717" s="23"/>
      <c r="H717" s="24">
        <f>IF(A717="","",IF(YEAR(A717)&lt;&gt;Setup!$C$5,"",MONTH(A717)))</f>
      </c>
    </row>
    <row r="718" spans="1:8" x14ac:dyDescent="0.25">
      <c r="A718" s="22"/>
      <c r="F718" s="23"/>
      <c r="H718" s="24">
        <f>IF(A718="","",IF(YEAR(A718)&lt;&gt;Setup!$C$5,"",MONTH(A718)))</f>
      </c>
    </row>
    <row r="719" spans="1:8" x14ac:dyDescent="0.25">
      <c r="A719" s="22"/>
      <c r="F719" s="23"/>
      <c r="H719" s="24">
        <f>IF(A719="","",IF(YEAR(A719)&lt;&gt;Setup!$C$5,"",MONTH(A719)))</f>
      </c>
    </row>
    <row r="720" spans="1:8" x14ac:dyDescent="0.25">
      <c r="A720" s="22"/>
      <c r="F720" s="23"/>
      <c r="H720" s="24">
        <f>IF(A720="","",IF(YEAR(A720)&lt;&gt;Setup!$C$5,"",MONTH(A720)))</f>
      </c>
    </row>
    <row r="721" spans="1:8" x14ac:dyDescent="0.25">
      <c r="A721" s="22"/>
      <c r="F721" s="23"/>
      <c r="H721" s="24">
        <f>IF(A721="","",IF(YEAR(A721)&lt;&gt;Setup!$C$5,"",MONTH(A721)))</f>
      </c>
    </row>
    <row r="722" spans="1:8" x14ac:dyDescent="0.25">
      <c r="A722" s="22"/>
      <c r="F722" s="23"/>
      <c r="H722" s="24">
        <f>IF(A722="","",IF(YEAR(A722)&lt;&gt;Setup!$C$5,"",MONTH(A722)))</f>
      </c>
    </row>
    <row r="723" spans="1:8" x14ac:dyDescent="0.25">
      <c r="A723" s="22"/>
      <c r="F723" s="23"/>
      <c r="H723" s="24">
        <f>IF(A723="","",IF(YEAR(A723)&lt;&gt;Setup!$C$5,"",MONTH(A723)))</f>
      </c>
    </row>
    <row r="724" spans="1:8" x14ac:dyDescent="0.25">
      <c r="A724" s="22"/>
      <c r="F724" s="23"/>
      <c r="H724" s="24">
        <f>IF(A724="","",IF(YEAR(A724)&lt;&gt;Setup!$C$5,"",MONTH(A724)))</f>
      </c>
    </row>
    <row r="725" spans="1:8" x14ac:dyDescent="0.25">
      <c r="A725" s="22"/>
      <c r="F725" s="23"/>
      <c r="H725" s="24">
        <f>IF(A725="","",IF(YEAR(A725)&lt;&gt;Setup!$C$5,"",MONTH(A725)))</f>
      </c>
    </row>
    <row r="726" spans="1:8" x14ac:dyDescent="0.25">
      <c r="A726" s="22"/>
      <c r="F726" s="23"/>
      <c r="H726" s="24">
        <f>IF(A726="","",IF(YEAR(A726)&lt;&gt;Setup!$C$5,"",MONTH(A726)))</f>
      </c>
    </row>
    <row r="727" spans="1:8" x14ac:dyDescent="0.25">
      <c r="A727" s="22"/>
      <c r="F727" s="23"/>
      <c r="H727" s="24">
        <f>IF(A727="","",IF(YEAR(A727)&lt;&gt;Setup!$C$5,"",MONTH(A727)))</f>
      </c>
    </row>
    <row r="728" spans="1:8" x14ac:dyDescent="0.25">
      <c r="A728" s="22"/>
      <c r="F728" s="23"/>
      <c r="H728" s="24">
        <f>IF(A728="","",IF(YEAR(A728)&lt;&gt;Setup!$C$5,"",MONTH(A728)))</f>
      </c>
    </row>
    <row r="729" spans="1:8" x14ac:dyDescent="0.25">
      <c r="A729" s="22"/>
      <c r="F729" s="23"/>
      <c r="H729" s="24">
        <f>IF(A729="","",IF(YEAR(A729)&lt;&gt;Setup!$C$5,"",MONTH(A729)))</f>
      </c>
    </row>
    <row r="730" spans="1:8" x14ac:dyDescent="0.25">
      <c r="A730" s="22"/>
      <c r="F730" s="23"/>
      <c r="H730" s="24">
        <f>IF(A730="","",IF(YEAR(A730)&lt;&gt;Setup!$C$5,"",MONTH(A730)))</f>
      </c>
    </row>
    <row r="731" spans="1:8" x14ac:dyDescent="0.25">
      <c r="A731" s="22"/>
      <c r="F731" s="23"/>
      <c r="H731" s="24">
        <f>IF(A731="","",IF(YEAR(A731)&lt;&gt;Setup!$C$5,"",MONTH(A731)))</f>
      </c>
    </row>
    <row r="732" spans="1:8" x14ac:dyDescent="0.25">
      <c r="A732" s="22"/>
      <c r="F732" s="23"/>
      <c r="H732" s="24">
        <f>IF(A732="","",IF(YEAR(A732)&lt;&gt;Setup!$C$5,"",MONTH(A732)))</f>
      </c>
    </row>
    <row r="733" spans="1:8" x14ac:dyDescent="0.25">
      <c r="A733" s="22"/>
      <c r="F733" s="23"/>
      <c r="H733" s="24">
        <f>IF(A733="","",IF(YEAR(A733)&lt;&gt;Setup!$C$5,"",MONTH(A733)))</f>
      </c>
    </row>
    <row r="734" spans="1:8" x14ac:dyDescent="0.25">
      <c r="A734" s="22"/>
      <c r="F734" s="23"/>
      <c r="H734" s="24">
        <f>IF(A734="","",IF(YEAR(A734)&lt;&gt;Setup!$C$5,"",MONTH(A734)))</f>
      </c>
    </row>
    <row r="735" spans="1:8" x14ac:dyDescent="0.25">
      <c r="A735" s="22"/>
      <c r="F735" s="23"/>
      <c r="H735" s="24">
        <f>IF(A735="","",IF(YEAR(A735)&lt;&gt;Setup!$C$5,"",MONTH(A735)))</f>
      </c>
    </row>
    <row r="736" spans="1:8" x14ac:dyDescent="0.25">
      <c r="A736" s="22"/>
      <c r="F736" s="23"/>
      <c r="H736" s="24">
        <f>IF(A736="","",IF(YEAR(A736)&lt;&gt;Setup!$C$5,"",MONTH(A736)))</f>
      </c>
    </row>
    <row r="737" spans="1:8" x14ac:dyDescent="0.25">
      <c r="A737" s="22"/>
      <c r="F737" s="23"/>
      <c r="H737" s="24">
        <f>IF(A737="","",IF(YEAR(A737)&lt;&gt;Setup!$C$5,"",MONTH(A737)))</f>
      </c>
    </row>
    <row r="738" spans="1:8" x14ac:dyDescent="0.25">
      <c r="A738" s="22"/>
      <c r="F738" s="23"/>
      <c r="H738" s="24">
        <f>IF(A738="","",IF(YEAR(A738)&lt;&gt;Setup!$C$5,"",MONTH(A738)))</f>
      </c>
    </row>
    <row r="739" spans="1:8" x14ac:dyDescent="0.25">
      <c r="A739" s="22"/>
      <c r="F739" s="23"/>
      <c r="H739" s="24">
        <f>IF(A739="","",IF(YEAR(A739)&lt;&gt;Setup!$C$5,"",MONTH(A739)))</f>
      </c>
    </row>
    <row r="740" spans="1:8" x14ac:dyDescent="0.25">
      <c r="A740" s="22"/>
      <c r="F740" s="23"/>
      <c r="H740" s="24">
        <f>IF(A740="","",IF(YEAR(A740)&lt;&gt;Setup!$C$5,"",MONTH(A740)))</f>
      </c>
    </row>
    <row r="741" spans="1:8" x14ac:dyDescent="0.25">
      <c r="A741" s="22"/>
      <c r="F741" s="23"/>
      <c r="H741" s="24">
        <f>IF(A741="","",IF(YEAR(A741)&lt;&gt;Setup!$C$5,"",MONTH(A741)))</f>
      </c>
    </row>
    <row r="742" spans="1:8" x14ac:dyDescent="0.25">
      <c r="A742" s="22"/>
      <c r="F742" s="23"/>
      <c r="H742" s="24">
        <f>IF(A742="","",IF(YEAR(A742)&lt;&gt;Setup!$C$5,"",MONTH(A742)))</f>
      </c>
    </row>
    <row r="743" spans="1:8" x14ac:dyDescent="0.25">
      <c r="A743" s="22"/>
      <c r="F743" s="23"/>
      <c r="H743" s="24">
        <f>IF(A743="","",IF(YEAR(A743)&lt;&gt;Setup!$C$5,"",MONTH(A743)))</f>
      </c>
    </row>
    <row r="744" spans="1:8" x14ac:dyDescent="0.25">
      <c r="A744" s="22"/>
      <c r="F744" s="23"/>
      <c r="H744" s="24">
        <f>IF(A744="","",IF(YEAR(A744)&lt;&gt;Setup!$C$5,"",MONTH(A744)))</f>
      </c>
    </row>
    <row r="745" spans="1:8" x14ac:dyDescent="0.25">
      <c r="A745" s="22"/>
      <c r="F745" s="23"/>
      <c r="H745" s="24">
        <f>IF(A745="","",IF(YEAR(A745)&lt;&gt;Setup!$C$5,"",MONTH(A745)))</f>
      </c>
    </row>
    <row r="746" spans="1:8" x14ac:dyDescent="0.25">
      <c r="A746" s="22"/>
      <c r="F746" s="23"/>
      <c r="H746" s="24">
        <f>IF(A746="","",IF(YEAR(A746)&lt;&gt;Setup!$C$5,"",MONTH(A746)))</f>
      </c>
    </row>
    <row r="747" spans="1:8" x14ac:dyDescent="0.25">
      <c r="A747" s="22"/>
      <c r="F747" s="23"/>
      <c r="H747" s="24">
        <f>IF(A747="","",IF(YEAR(A747)&lt;&gt;Setup!$C$5,"",MONTH(A747)))</f>
      </c>
    </row>
    <row r="748" spans="1:8" x14ac:dyDescent="0.25">
      <c r="A748" s="22"/>
      <c r="F748" s="23"/>
      <c r="H748" s="24">
        <f>IF(A748="","",IF(YEAR(A748)&lt;&gt;Setup!$C$5,"",MONTH(A748)))</f>
      </c>
    </row>
    <row r="749" spans="1:8" x14ac:dyDescent="0.25">
      <c r="A749" s="22"/>
      <c r="F749" s="23"/>
      <c r="H749" s="24">
        <f>IF(A749="","",IF(YEAR(A749)&lt;&gt;Setup!$C$5,"",MONTH(A749)))</f>
      </c>
    </row>
    <row r="750" spans="1:8" x14ac:dyDescent="0.25">
      <c r="A750" s="22"/>
      <c r="F750" s="23"/>
      <c r="H750" s="24">
        <f>IF(A750="","",IF(YEAR(A750)&lt;&gt;Setup!$C$5,"",MONTH(A750)))</f>
      </c>
    </row>
    <row r="751" spans="1:8" x14ac:dyDescent="0.25">
      <c r="A751" s="22"/>
      <c r="F751" s="23"/>
      <c r="H751" s="24">
        <f>IF(A751="","",IF(YEAR(A751)&lt;&gt;Setup!$C$5,"",MONTH(A751)))</f>
      </c>
    </row>
    <row r="752" spans="1:8" x14ac:dyDescent="0.25">
      <c r="A752" s="22"/>
      <c r="F752" s="23"/>
      <c r="H752" s="24">
        <f>IF(A752="","",IF(YEAR(A752)&lt;&gt;Setup!$C$5,"",MONTH(A752)))</f>
      </c>
    </row>
    <row r="753" spans="1:8" x14ac:dyDescent="0.25">
      <c r="A753" s="22"/>
      <c r="F753" s="23"/>
      <c r="H753" s="24">
        <f>IF(A753="","",IF(YEAR(A753)&lt;&gt;Setup!$C$5,"",MONTH(A753)))</f>
      </c>
    </row>
    <row r="754" spans="1:8" x14ac:dyDescent="0.25">
      <c r="A754" s="22"/>
      <c r="F754" s="23"/>
      <c r="H754" s="24">
        <f>IF(A754="","",IF(YEAR(A754)&lt;&gt;Setup!$C$5,"",MONTH(A754)))</f>
      </c>
    </row>
    <row r="755" spans="1:8" x14ac:dyDescent="0.25">
      <c r="A755" s="22"/>
      <c r="F755" s="23"/>
      <c r="H755" s="24">
        <f>IF(A755="","",IF(YEAR(A755)&lt;&gt;Setup!$C$5,"",MONTH(A755)))</f>
      </c>
    </row>
    <row r="756" spans="1:8" x14ac:dyDescent="0.25">
      <c r="A756" s="22"/>
      <c r="F756" s="23"/>
      <c r="H756" s="24">
        <f>IF(A756="","",IF(YEAR(A756)&lt;&gt;Setup!$C$5,"",MONTH(A756)))</f>
      </c>
    </row>
    <row r="757" spans="1:8" x14ac:dyDescent="0.25">
      <c r="A757" s="22"/>
      <c r="F757" s="23"/>
      <c r="H757" s="24">
        <f>IF(A757="","",IF(YEAR(A757)&lt;&gt;Setup!$C$5,"",MONTH(A757)))</f>
      </c>
    </row>
    <row r="758" spans="1:8" x14ac:dyDescent="0.25">
      <c r="A758" s="22"/>
      <c r="F758" s="23"/>
      <c r="H758" s="24">
        <f>IF(A758="","",IF(YEAR(A758)&lt;&gt;Setup!$C$5,"",MONTH(A758)))</f>
      </c>
    </row>
    <row r="759" spans="1:8" x14ac:dyDescent="0.25">
      <c r="A759" s="22"/>
      <c r="F759" s="23"/>
      <c r="H759" s="24">
        <f>IF(A759="","",IF(YEAR(A759)&lt;&gt;Setup!$C$5,"",MONTH(A759)))</f>
      </c>
    </row>
    <row r="760" spans="1:8" x14ac:dyDescent="0.25">
      <c r="A760" s="22"/>
      <c r="F760" s="23"/>
      <c r="H760" s="24">
        <f>IF(A760="","",IF(YEAR(A760)&lt;&gt;Setup!$C$5,"",MONTH(A760)))</f>
      </c>
    </row>
    <row r="761" spans="1:8" x14ac:dyDescent="0.25">
      <c r="A761" s="22"/>
      <c r="F761" s="23"/>
      <c r="H761" s="24">
        <f>IF(A761="","",IF(YEAR(A761)&lt;&gt;Setup!$C$5,"",MONTH(A761)))</f>
      </c>
    </row>
    <row r="762" spans="1:8" x14ac:dyDescent="0.25">
      <c r="A762" s="22"/>
      <c r="F762" s="23"/>
      <c r="H762" s="24">
        <f>IF(A762="","",IF(YEAR(A762)&lt;&gt;Setup!$C$5,"",MONTH(A762)))</f>
      </c>
    </row>
    <row r="763" spans="1:8" x14ac:dyDescent="0.25">
      <c r="A763" s="22"/>
      <c r="F763" s="23"/>
      <c r="H763" s="24">
        <f>IF(A763="","",IF(YEAR(A763)&lt;&gt;Setup!$C$5,"",MONTH(A763)))</f>
      </c>
    </row>
    <row r="764" spans="1:8" x14ac:dyDescent="0.25">
      <c r="A764" s="22"/>
      <c r="F764" s="23"/>
      <c r="H764" s="24">
        <f>IF(A764="","",IF(YEAR(A764)&lt;&gt;Setup!$C$5,"",MONTH(A764)))</f>
      </c>
    </row>
    <row r="765" spans="1:8" x14ac:dyDescent="0.25">
      <c r="A765" s="22"/>
      <c r="F765" s="23"/>
      <c r="H765" s="24">
        <f>IF(A765="","",IF(YEAR(A765)&lt;&gt;Setup!$C$5,"",MONTH(A765)))</f>
      </c>
    </row>
    <row r="766" spans="1:8" x14ac:dyDescent="0.25">
      <c r="A766" s="22"/>
      <c r="F766" s="23"/>
      <c r="H766" s="24">
        <f>IF(A766="","",IF(YEAR(A766)&lt;&gt;Setup!$C$5,"",MONTH(A766)))</f>
      </c>
    </row>
    <row r="767" spans="1:8" x14ac:dyDescent="0.25">
      <c r="A767" s="22"/>
      <c r="F767" s="23"/>
      <c r="H767" s="24">
        <f>IF(A767="","",IF(YEAR(A767)&lt;&gt;Setup!$C$5,"",MONTH(A767)))</f>
      </c>
    </row>
    <row r="768" spans="1:8" x14ac:dyDescent="0.25">
      <c r="A768" s="22"/>
      <c r="F768" s="23"/>
      <c r="H768" s="24">
        <f>IF(A768="","",IF(YEAR(A768)&lt;&gt;Setup!$C$5,"",MONTH(A768)))</f>
      </c>
    </row>
    <row r="769" spans="1:8" x14ac:dyDescent="0.25">
      <c r="A769" s="22"/>
      <c r="F769" s="23"/>
      <c r="H769" s="24">
        <f>IF(A769="","",IF(YEAR(A769)&lt;&gt;Setup!$C$5,"",MONTH(A769)))</f>
      </c>
    </row>
    <row r="770" spans="1:8" x14ac:dyDescent="0.25">
      <c r="A770" s="22"/>
      <c r="F770" s="23"/>
      <c r="H770" s="24">
        <f>IF(A770="","",IF(YEAR(A770)&lt;&gt;Setup!$C$5,"",MONTH(A770)))</f>
      </c>
    </row>
    <row r="771" spans="1:8" x14ac:dyDescent="0.25">
      <c r="A771" s="22"/>
      <c r="F771" s="23"/>
      <c r="H771" s="24">
        <f>IF(A771="","",IF(YEAR(A771)&lt;&gt;Setup!$C$5,"",MONTH(A771)))</f>
      </c>
    </row>
    <row r="772" spans="1:8" x14ac:dyDescent="0.25">
      <c r="A772" s="22"/>
      <c r="F772" s="23"/>
      <c r="H772" s="24">
        <f>IF(A772="","",IF(YEAR(A772)&lt;&gt;Setup!$C$5,"",MONTH(A772)))</f>
      </c>
    </row>
    <row r="773" spans="1:8" x14ac:dyDescent="0.25">
      <c r="A773" s="22"/>
      <c r="F773" s="23"/>
      <c r="H773" s="24">
        <f>IF(A773="","",IF(YEAR(A773)&lt;&gt;Setup!$C$5,"",MONTH(A773)))</f>
      </c>
    </row>
    <row r="774" spans="1:8" x14ac:dyDescent="0.25">
      <c r="A774" s="22"/>
      <c r="F774" s="23"/>
      <c r="H774" s="24">
        <f>IF(A774="","",IF(YEAR(A774)&lt;&gt;Setup!$C$5,"",MONTH(A774)))</f>
      </c>
    </row>
    <row r="775" spans="1:8" x14ac:dyDescent="0.25">
      <c r="A775" s="22"/>
      <c r="F775" s="23"/>
      <c r="H775" s="24">
        <f>IF(A775="","",IF(YEAR(A775)&lt;&gt;Setup!$C$5,"",MONTH(A775)))</f>
      </c>
    </row>
    <row r="776" spans="1:8" x14ac:dyDescent="0.25">
      <c r="A776" s="22"/>
      <c r="F776" s="23"/>
      <c r="H776" s="24">
        <f>IF(A776="","",IF(YEAR(A776)&lt;&gt;Setup!$C$5,"",MONTH(A776)))</f>
      </c>
    </row>
    <row r="777" spans="1:8" x14ac:dyDescent="0.25">
      <c r="A777" s="22"/>
      <c r="F777" s="23"/>
      <c r="H777" s="24">
        <f>IF(A777="","",IF(YEAR(A777)&lt;&gt;Setup!$C$5,"",MONTH(A777)))</f>
      </c>
    </row>
    <row r="778" spans="1:8" x14ac:dyDescent="0.25">
      <c r="A778" s="22"/>
      <c r="F778" s="23"/>
      <c r="H778" s="24">
        <f>IF(A778="","",IF(YEAR(A778)&lt;&gt;Setup!$C$5,"",MONTH(A778)))</f>
      </c>
    </row>
    <row r="779" spans="1:8" x14ac:dyDescent="0.25">
      <c r="A779" s="22"/>
      <c r="F779" s="23"/>
      <c r="H779" s="24">
        <f>IF(A779="","",IF(YEAR(A779)&lt;&gt;Setup!$C$5,"",MONTH(A779)))</f>
      </c>
    </row>
    <row r="780" spans="1:8" x14ac:dyDescent="0.25">
      <c r="A780" s="22"/>
      <c r="F780" s="23"/>
      <c r="H780" s="24">
        <f>IF(A780="","",IF(YEAR(A780)&lt;&gt;Setup!$C$5,"",MONTH(A780)))</f>
      </c>
    </row>
    <row r="781" spans="1:8" x14ac:dyDescent="0.25">
      <c r="A781" s="22"/>
      <c r="F781" s="23"/>
      <c r="H781" s="24">
        <f>IF(A781="","",IF(YEAR(A781)&lt;&gt;Setup!$C$5,"",MONTH(A781)))</f>
      </c>
    </row>
    <row r="782" spans="1:8" x14ac:dyDescent="0.25">
      <c r="A782" s="22"/>
      <c r="F782" s="23"/>
      <c r="H782" s="24">
        <f>IF(A782="","",IF(YEAR(A782)&lt;&gt;Setup!$C$5,"",MONTH(A782)))</f>
      </c>
    </row>
    <row r="783" spans="1:8" x14ac:dyDescent="0.25">
      <c r="A783" s="22"/>
      <c r="F783" s="23"/>
      <c r="H783" s="24">
        <f>IF(A783="","",IF(YEAR(A783)&lt;&gt;Setup!$C$5,"",MONTH(A783)))</f>
      </c>
    </row>
    <row r="784" spans="1:8" x14ac:dyDescent="0.25">
      <c r="A784" s="22"/>
      <c r="F784" s="23"/>
      <c r="H784" s="24">
        <f>IF(A784="","",IF(YEAR(A784)&lt;&gt;Setup!$C$5,"",MONTH(A784)))</f>
      </c>
    </row>
    <row r="785" spans="1:8" x14ac:dyDescent="0.25">
      <c r="A785" s="22"/>
      <c r="F785" s="23"/>
      <c r="H785" s="24">
        <f>IF(A785="","",IF(YEAR(A785)&lt;&gt;Setup!$C$5,"",MONTH(A785)))</f>
      </c>
    </row>
    <row r="786" spans="1:8" x14ac:dyDescent="0.25">
      <c r="A786" s="22"/>
      <c r="F786" s="23"/>
      <c r="H786" s="24">
        <f>IF(A786="","",IF(YEAR(A786)&lt;&gt;Setup!$C$5,"",MONTH(A786)))</f>
      </c>
    </row>
    <row r="787" spans="1:8" x14ac:dyDescent="0.25">
      <c r="A787" s="22"/>
      <c r="F787" s="23"/>
      <c r="H787" s="24">
        <f>IF(A787="","",IF(YEAR(A787)&lt;&gt;Setup!$C$5,"",MONTH(A787)))</f>
      </c>
    </row>
    <row r="788" spans="1:8" x14ac:dyDescent="0.25">
      <c r="A788" s="22"/>
      <c r="F788" s="23"/>
      <c r="H788" s="24">
        <f>IF(A788="","",IF(YEAR(A788)&lt;&gt;Setup!$C$5,"",MONTH(A788)))</f>
      </c>
    </row>
    <row r="789" spans="1:8" x14ac:dyDescent="0.25">
      <c r="A789" s="22"/>
      <c r="F789" s="23"/>
      <c r="H789" s="24">
        <f>IF(A789="","",IF(YEAR(A789)&lt;&gt;Setup!$C$5,"",MONTH(A789)))</f>
      </c>
    </row>
    <row r="790" spans="1:8" x14ac:dyDescent="0.25">
      <c r="A790" s="22"/>
      <c r="F790" s="23"/>
      <c r="H790" s="24">
        <f>IF(A790="","",IF(YEAR(A790)&lt;&gt;Setup!$C$5,"",MONTH(A790)))</f>
      </c>
    </row>
    <row r="791" spans="1:8" x14ac:dyDescent="0.25">
      <c r="A791" s="22"/>
      <c r="F791" s="23"/>
      <c r="H791" s="24">
        <f>IF(A791="","",IF(YEAR(A791)&lt;&gt;Setup!$C$5,"",MONTH(A791)))</f>
      </c>
    </row>
    <row r="792" spans="1:8" x14ac:dyDescent="0.25">
      <c r="A792" s="22"/>
      <c r="F792" s="23"/>
      <c r="H792" s="24">
        <f>IF(A792="","",IF(YEAR(A792)&lt;&gt;Setup!$C$5,"",MONTH(A792)))</f>
      </c>
    </row>
    <row r="793" spans="1:8" x14ac:dyDescent="0.25">
      <c r="A793" s="22"/>
      <c r="F793" s="23"/>
      <c r="H793" s="24">
        <f>IF(A793="","",IF(YEAR(A793)&lt;&gt;Setup!$C$5,"",MONTH(A793)))</f>
      </c>
    </row>
    <row r="794" spans="1:8" x14ac:dyDescent="0.25">
      <c r="A794" s="22"/>
      <c r="F794" s="23"/>
      <c r="H794" s="24">
        <f>IF(A794="","",IF(YEAR(A794)&lt;&gt;Setup!$C$5,"",MONTH(A794)))</f>
      </c>
    </row>
    <row r="795" spans="1:8" x14ac:dyDescent="0.25">
      <c r="A795" s="22"/>
      <c r="F795" s="23"/>
      <c r="H795" s="24">
        <f>IF(A795="","",IF(YEAR(A795)&lt;&gt;Setup!$C$5,"",MONTH(A795)))</f>
      </c>
    </row>
    <row r="796" spans="1:8" x14ac:dyDescent="0.25">
      <c r="A796" s="22"/>
      <c r="F796" s="23"/>
      <c r="H796" s="24">
        <f>IF(A796="","",IF(YEAR(A796)&lt;&gt;Setup!$C$5,"",MONTH(A796)))</f>
      </c>
    </row>
    <row r="797" spans="1:8" x14ac:dyDescent="0.25">
      <c r="A797" s="22"/>
      <c r="F797" s="23"/>
      <c r="H797" s="24">
        <f>IF(A797="","",IF(YEAR(A797)&lt;&gt;Setup!$C$5,"",MONTH(A797)))</f>
      </c>
    </row>
    <row r="798" spans="1:8" x14ac:dyDescent="0.25">
      <c r="A798" s="22"/>
      <c r="F798" s="23"/>
      <c r="H798" s="24">
        <f>IF(A798="","",IF(YEAR(A798)&lt;&gt;Setup!$C$5,"",MONTH(A798)))</f>
      </c>
    </row>
    <row r="799" spans="1:8" x14ac:dyDescent="0.25">
      <c r="A799" s="22"/>
      <c r="F799" s="23"/>
      <c r="H799" s="24">
        <f>IF(A799="","",IF(YEAR(A799)&lt;&gt;Setup!$C$5,"",MONTH(A799)))</f>
      </c>
    </row>
    <row r="800" spans="1:8" x14ac:dyDescent="0.25">
      <c r="A800" s="22"/>
      <c r="F800" s="23"/>
      <c r="H800" s="24">
        <f>IF(A800="","",IF(YEAR(A800)&lt;&gt;Setup!$C$5,"",MONTH(A800)))</f>
      </c>
    </row>
    <row r="801" spans="1:8" x14ac:dyDescent="0.25">
      <c r="A801" s="22"/>
      <c r="F801" s="23"/>
      <c r="H801" s="24">
        <f>IF(A801="","",IF(YEAR(A801)&lt;&gt;Setup!$C$5,"",MONTH(A801)))</f>
      </c>
    </row>
    <row r="802" spans="1:8" x14ac:dyDescent="0.25">
      <c r="A802" s="22"/>
      <c r="F802" s="23"/>
      <c r="H802" s="24">
        <f>IF(A802="","",IF(YEAR(A802)&lt;&gt;Setup!$C$5,"",MONTH(A802)))</f>
      </c>
    </row>
    <row r="803" spans="1:8" x14ac:dyDescent="0.25">
      <c r="A803" s="22"/>
      <c r="F803" s="23"/>
      <c r="H803" s="24">
        <f>IF(A803="","",IF(YEAR(A803)&lt;&gt;Setup!$C$5,"",MONTH(A803)))</f>
      </c>
    </row>
    <row r="804" spans="1:8" x14ac:dyDescent="0.25">
      <c r="A804" s="22"/>
      <c r="F804" s="23"/>
      <c r="H804" s="24">
        <f>IF(A804="","",IF(YEAR(A804)&lt;&gt;Setup!$C$5,"",MONTH(A804)))</f>
      </c>
    </row>
    <row r="805" spans="1:8" x14ac:dyDescent="0.25">
      <c r="A805" s="22"/>
      <c r="F805" s="23"/>
      <c r="H805" s="24">
        <f>IF(A805="","",IF(YEAR(A805)&lt;&gt;Setup!$C$5,"",MONTH(A805)))</f>
      </c>
    </row>
    <row r="806" spans="1:8" x14ac:dyDescent="0.25">
      <c r="A806" s="22"/>
      <c r="F806" s="23"/>
      <c r="H806" s="24">
        <f>IF(A806="","",IF(YEAR(A806)&lt;&gt;Setup!$C$5,"",MONTH(A806)))</f>
      </c>
    </row>
    <row r="807" spans="1:8" x14ac:dyDescent="0.25">
      <c r="A807" s="22"/>
      <c r="F807" s="23"/>
      <c r="H807" s="24">
        <f>IF(A807="","",IF(YEAR(A807)&lt;&gt;Setup!$C$5,"",MONTH(A807)))</f>
      </c>
    </row>
    <row r="808" spans="1:8" x14ac:dyDescent="0.25">
      <c r="A808" s="22"/>
      <c r="F808" s="23"/>
      <c r="H808" s="24">
        <f>IF(A808="","",IF(YEAR(A808)&lt;&gt;Setup!$C$5,"",MONTH(A808)))</f>
      </c>
    </row>
    <row r="809" spans="1:8" x14ac:dyDescent="0.25">
      <c r="A809" s="22"/>
      <c r="F809" s="23"/>
      <c r="H809" s="24">
        <f>IF(A809="","",IF(YEAR(A809)&lt;&gt;Setup!$C$5,"",MONTH(A809)))</f>
      </c>
    </row>
    <row r="810" spans="1:8" x14ac:dyDescent="0.25">
      <c r="A810" s="22"/>
      <c r="F810" s="23"/>
      <c r="H810" s="24">
        <f>IF(A810="","",IF(YEAR(A810)&lt;&gt;Setup!$C$5,"",MONTH(A810)))</f>
      </c>
    </row>
    <row r="811" spans="1:8" x14ac:dyDescent="0.25">
      <c r="A811" s="22"/>
      <c r="F811" s="23"/>
      <c r="H811" s="24">
        <f>IF(A811="","",IF(YEAR(A811)&lt;&gt;Setup!$C$5,"",MONTH(A811)))</f>
      </c>
    </row>
    <row r="812" spans="1:8" x14ac:dyDescent="0.25">
      <c r="A812" s="22"/>
      <c r="F812" s="23"/>
      <c r="H812" s="24">
        <f>IF(A812="","",IF(YEAR(A812)&lt;&gt;Setup!$C$5,"",MONTH(A812)))</f>
      </c>
    </row>
    <row r="813" spans="1:8" x14ac:dyDescent="0.25">
      <c r="A813" s="22"/>
      <c r="F813" s="23"/>
      <c r="H813" s="24">
        <f>IF(A813="","",IF(YEAR(A813)&lt;&gt;Setup!$C$5,"",MONTH(A813)))</f>
      </c>
    </row>
    <row r="814" spans="1:8" x14ac:dyDescent="0.25">
      <c r="A814" s="22"/>
      <c r="F814" s="23"/>
      <c r="H814" s="24">
        <f>IF(A814="","",IF(YEAR(A814)&lt;&gt;Setup!$C$5,"",MONTH(A814)))</f>
      </c>
    </row>
    <row r="815" spans="1:8" x14ac:dyDescent="0.25">
      <c r="A815" s="22"/>
      <c r="F815" s="23"/>
      <c r="H815" s="24">
        <f>IF(A815="","",IF(YEAR(A815)&lt;&gt;Setup!$C$5,"",MONTH(A815)))</f>
      </c>
    </row>
    <row r="816" spans="1:8" x14ac:dyDescent="0.25">
      <c r="A816" s="22"/>
      <c r="F816" s="23"/>
      <c r="H816" s="24">
        <f>IF(A816="","",IF(YEAR(A816)&lt;&gt;Setup!$C$5,"",MONTH(A816)))</f>
      </c>
    </row>
    <row r="817" spans="1:8" x14ac:dyDescent="0.25">
      <c r="A817" s="22"/>
      <c r="F817" s="23"/>
      <c r="H817" s="24">
        <f>IF(A817="","",IF(YEAR(A817)&lt;&gt;Setup!$C$5,"",MONTH(A817)))</f>
      </c>
    </row>
    <row r="818" spans="1:8" x14ac:dyDescent="0.25">
      <c r="A818" s="22"/>
      <c r="F818" s="23"/>
      <c r="H818" s="24">
        <f>IF(A818="","",IF(YEAR(A818)&lt;&gt;Setup!$C$5,"",MONTH(A818)))</f>
      </c>
    </row>
    <row r="819" spans="1:8" x14ac:dyDescent="0.25">
      <c r="A819" s="22"/>
      <c r="F819" s="23"/>
      <c r="H819" s="24">
        <f>IF(A819="","",IF(YEAR(A819)&lt;&gt;Setup!$C$5,"",MONTH(A819)))</f>
      </c>
    </row>
    <row r="820" spans="1:8" x14ac:dyDescent="0.25">
      <c r="A820" s="22"/>
      <c r="F820" s="23"/>
      <c r="H820" s="24">
        <f>IF(A820="","",IF(YEAR(A820)&lt;&gt;Setup!$C$5,"",MONTH(A820)))</f>
      </c>
    </row>
    <row r="821" spans="1:8" x14ac:dyDescent="0.25">
      <c r="A821" s="22"/>
      <c r="F821" s="23"/>
      <c r="H821" s="24">
        <f>IF(A821="","",IF(YEAR(A821)&lt;&gt;Setup!$C$5,"",MONTH(A821)))</f>
      </c>
    </row>
    <row r="822" spans="1:8" x14ac:dyDescent="0.25">
      <c r="A822" s="22"/>
      <c r="F822" s="23"/>
      <c r="H822" s="24">
        <f>IF(A822="","",IF(YEAR(A822)&lt;&gt;Setup!$C$5,"",MONTH(A822)))</f>
      </c>
    </row>
    <row r="823" spans="1:8" x14ac:dyDescent="0.25">
      <c r="A823" s="22"/>
      <c r="F823" s="23"/>
      <c r="H823" s="24">
        <f>IF(A823="","",IF(YEAR(A823)&lt;&gt;Setup!$C$5,"",MONTH(A823)))</f>
      </c>
    </row>
    <row r="824" spans="1:8" x14ac:dyDescent="0.25">
      <c r="A824" s="22"/>
      <c r="F824" s="23"/>
      <c r="H824" s="24">
        <f>IF(A824="","",IF(YEAR(A824)&lt;&gt;Setup!$C$5,"",MONTH(A824)))</f>
      </c>
    </row>
    <row r="825" spans="1:8" x14ac:dyDescent="0.25">
      <c r="A825" s="22"/>
      <c r="F825" s="23"/>
      <c r="H825" s="24">
        <f>IF(A825="","",IF(YEAR(A825)&lt;&gt;Setup!$C$5,"",MONTH(A825)))</f>
      </c>
    </row>
    <row r="826" spans="1:8" x14ac:dyDescent="0.25">
      <c r="A826" s="22"/>
      <c r="F826" s="23"/>
      <c r="H826" s="24">
        <f>IF(A826="","",IF(YEAR(A826)&lt;&gt;Setup!$C$5,"",MONTH(A826)))</f>
      </c>
    </row>
    <row r="827" spans="1:8" x14ac:dyDescent="0.25">
      <c r="A827" s="22"/>
      <c r="F827" s="23"/>
      <c r="H827" s="24">
        <f>IF(A827="","",IF(YEAR(A827)&lt;&gt;Setup!$C$5,"",MONTH(A827)))</f>
      </c>
    </row>
    <row r="828" spans="1:8" x14ac:dyDescent="0.25">
      <c r="A828" s="22"/>
      <c r="F828" s="23"/>
      <c r="H828" s="24">
        <f>IF(A828="","",IF(YEAR(A828)&lt;&gt;Setup!$C$5,"",MONTH(A828)))</f>
      </c>
    </row>
    <row r="829" spans="1:8" x14ac:dyDescent="0.25">
      <c r="A829" s="22"/>
      <c r="F829" s="23"/>
      <c r="H829" s="24">
        <f>IF(A829="","",IF(YEAR(A829)&lt;&gt;Setup!$C$5,"",MONTH(A829)))</f>
      </c>
    </row>
    <row r="830" spans="1:8" x14ac:dyDescent="0.25">
      <c r="A830" s="22"/>
      <c r="F830" s="23"/>
      <c r="H830" s="24">
        <f>IF(A830="","",IF(YEAR(A830)&lt;&gt;Setup!$C$5,"",MONTH(A830)))</f>
      </c>
    </row>
    <row r="831" spans="1:8" x14ac:dyDescent="0.25">
      <c r="A831" s="22"/>
      <c r="F831" s="23"/>
      <c r="H831" s="24">
        <f>IF(A831="","",IF(YEAR(A831)&lt;&gt;Setup!$C$5,"",MONTH(A831)))</f>
      </c>
    </row>
    <row r="832" spans="1:8" x14ac:dyDescent="0.25">
      <c r="A832" s="22"/>
      <c r="F832" s="23"/>
      <c r="H832" s="24">
        <f>IF(A832="","",IF(YEAR(A832)&lt;&gt;Setup!$C$5,"",MONTH(A832)))</f>
      </c>
    </row>
    <row r="833" spans="1:8" x14ac:dyDescent="0.25">
      <c r="A833" s="22"/>
      <c r="F833" s="23"/>
      <c r="H833" s="24">
        <f>IF(A833="","",IF(YEAR(A833)&lt;&gt;Setup!$C$5,"",MONTH(A833)))</f>
      </c>
    </row>
    <row r="834" spans="1:8" x14ac:dyDescent="0.25">
      <c r="A834" s="22"/>
      <c r="F834" s="23"/>
      <c r="H834" s="24">
        <f>IF(A834="","",IF(YEAR(A834)&lt;&gt;Setup!$C$5,"",MONTH(A834)))</f>
      </c>
    </row>
    <row r="835" spans="1:8" x14ac:dyDescent="0.25">
      <c r="A835" s="22"/>
      <c r="F835" s="23"/>
      <c r="H835" s="24">
        <f>IF(A835="","",IF(YEAR(A835)&lt;&gt;Setup!$C$5,"",MONTH(A835)))</f>
      </c>
    </row>
    <row r="836" spans="1:8" x14ac:dyDescent="0.25">
      <c r="A836" s="22"/>
      <c r="F836" s="23"/>
      <c r="H836" s="24">
        <f>IF(A836="","",IF(YEAR(A836)&lt;&gt;Setup!$C$5,"",MONTH(A836)))</f>
      </c>
    </row>
    <row r="837" spans="1:8" x14ac:dyDescent="0.25">
      <c r="A837" s="22"/>
      <c r="F837" s="23"/>
      <c r="H837" s="24">
        <f>IF(A837="","",IF(YEAR(A837)&lt;&gt;Setup!$C$5,"",MONTH(A837)))</f>
      </c>
    </row>
    <row r="838" spans="1:8" x14ac:dyDescent="0.25">
      <c r="A838" s="22"/>
      <c r="F838" s="23"/>
      <c r="H838" s="24">
        <f>IF(A838="","",IF(YEAR(A838)&lt;&gt;Setup!$C$5,"",MONTH(A838)))</f>
      </c>
    </row>
    <row r="839" spans="1:8" x14ac:dyDescent="0.25">
      <c r="A839" s="22"/>
      <c r="F839" s="23"/>
      <c r="H839" s="24">
        <f>IF(A839="","",IF(YEAR(A839)&lt;&gt;Setup!$C$5,"",MONTH(A839)))</f>
      </c>
    </row>
    <row r="840" spans="1:8" x14ac:dyDescent="0.25">
      <c r="A840" s="22"/>
      <c r="F840" s="23"/>
      <c r="H840" s="24">
        <f>IF(A840="","",IF(YEAR(A840)&lt;&gt;Setup!$C$5,"",MONTH(A840)))</f>
      </c>
    </row>
    <row r="841" spans="1:8" x14ac:dyDescent="0.25">
      <c r="A841" s="22"/>
      <c r="F841" s="23"/>
      <c r="H841" s="24">
        <f>IF(A841="","",IF(YEAR(A841)&lt;&gt;Setup!$C$5,"",MONTH(A841)))</f>
      </c>
    </row>
    <row r="842" spans="1:8" x14ac:dyDescent="0.25">
      <c r="A842" s="22"/>
      <c r="F842" s="23"/>
      <c r="H842" s="24">
        <f>IF(A842="","",IF(YEAR(A842)&lt;&gt;Setup!$C$5,"",MONTH(A842)))</f>
      </c>
    </row>
    <row r="843" spans="1:8" x14ac:dyDescent="0.25">
      <c r="A843" s="22"/>
      <c r="F843" s="23"/>
      <c r="H843" s="24">
        <f>IF(A843="","",IF(YEAR(A843)&lt;&gt;Setup!$C$5,"",MONTH(A843)))</f>
      </c>
    </row>
    <row r="844" spans="1:8" x14ac:dyDescent="0.25">
      <c r="A844" s="22"/>
      <c r="F844" s="23"/>
      <c r="H844" s="24">
        <f>IF(A844="","",IF(YEAR(A844)&lt;&gt;Setup!$C$5,"",MONTH(A844)))</f>
      </c>
    </row>
    <row r="845" spans="1:8" x14ac:dyDescent="0.25">
      <c r="A845" s="22"/>
      <c r="F845" s="23"/>
      <c r="H845" s="24">
        <f>IF(A845="","",IF(YEAR(A845)&lt;&gt;Setup!$C$5,"",MONTH(A845)))</f>
      </c>
    </row>
    <row r="846" spans="1:8" x14ac:dyDescent="0.25">
      <c r="A846" s="22"/>
      <c r="F846" s="23"/>
      <c r="H846" s="24">
        <f>IF(A846="","",IF(YEAR(A846)&lt;&gt;Setup!$C$5,"",MONTH(A846)))</f>
      </c>
    </row>
    <row r="847" spans="1:8" x14ac:dyDescent="0.25">
      <c r="A847" s="22"/>
      <c r="F847" s="23"/>
      <c r="H847" s="24">
        <f>IF(A847="","",IF(YEAR(A847)&lt;&gt;Setup!$C$5,"",MONTH(A847)))</f>
      </c>
    </row>
    <row r="848" spans="1:8" x14ac:dyDescent="0.25">
      <c r="A848" s="22"/>
      <c r="F848" s="23"/>
      <c r="H848" s="24">
        <f>IF(A848="","",IF(YEAR(A848)&lt;&gt;Setup!$C$5,"",MONTH(A848)))</f>
      </c>
    </row>
    <row r="849" spans="1:8" x14ac:dyDescent="0.25">
      <c r="A849" s="22"/>
      <c r="F849" s="23"/>
      <c r="H849" s="24">
        <f>IF(A849="","",IF(YEAR(A849)&lt;&gt;Setup!$C$5,"",MONTH(A849)))</f>
      </c>
    </row>
    <row r="850" spans="1:8" x14ac:dyDescent="0.25">
      <c r="A850" s="22"/>
      <c r="F850" s="23"/>
      <c r="H850" s="24">
        <f>IF(A850="","",IF(YEAR(A850)&lt;&gt;Setup!$C$5,"",MONTH(A850)))</f>
      </c>
    </row>
    <row r="851" spans="1:8" x14ac:dyDescent="0.25">
      <c r="A851" s="22"/>
      <c r="F851" s="23"/>
      <c r="H851" s="24">
        <f>IF(A851="","",IF(YEAR(A851)&lt;&gt;Setup!$C$5,"",MONTH(A851)))</f>
      </c>
    </row>
    <row r="852" spans="1:8" x14ac:dyDescent="0.25">
      <c r="A852" s="22"/>
      <c r="F852" s="23"/>
      <c r="H852" s="24">
        <f>IF(A852="","",IF(YEAR(A852)&lt;&gt;Setup!$C$5,"",MONTH(A852)))</f>
      </c>
    </row>
    <row r="853" spans="1:8" x14ac:dyDescent="0.25">
      <c r="A853" s="22"/>
      <c r="F853" s="23"/>
      <c r="H853" s="24">
        <f>IF(A853="","",IF(YEAR(A853)&lt;&gt;Setup!$C$5,"",MONTH(A853)))</f>
      </c>
    </row>
    <row r="854" spans="1:8" x14ac:dyDescent="0.25">
      <c r="A854" s="22"/>
      <c r="F854" s="23"/>
      <c r="H854" s="24">
        <f>IF(A854="","",IF(YEAR(A854)&lt;&gt;Setup!$C$5,"",MONTH(A854)))</f>
      </c>
    </row>
    <row r="855" spans="1:8" x14ac:dyDescent="0.25">
      <c r="A855" s="22"/>
      <c r="F855" s="23"/>
      <c r="H855" s="24">
        <f>IF(A855="","",IF(YEAR(A855)&lt;&gt;Setup!$C$5,"",MONTH(A855)))</f>
      </c>
    </row>
    <row r="856" spans="1:8" x14ac:dyDescent="0.25">
      <c r="A856" s="22"/>
      <c r="F856" s="23"/>
      <c r="H856" s="24">
        <f>IF(A856="","",IF(YEAR(A856)&lt;&gt;Setup!$C$5,"",MONTH(A856)))</f>
      </c>
    </row>
    <row r="857" spans="1:8" x14ac:dyDescent="0.25">
      <c r="A857" s="22"/>
      <c r="F857" s="23"/>
      <c r="H857" s="24">
        <f>IF(A857="","",IF(YEAR(A857)&lt;&gt;Setup!$C$5,"",MONTH(A857)))</f>
      </c>
    </row>
    <row r="858" spans="1:8" x14ac:dyDescent="0.25">
      <c r="A858" s="22"/>
      <c r="F858" s="23"/>
      <c r="H858" s="24">
        <f>IF(A858="","",IF(YEAR(A858)&lt;&gt;Setup!$C$5,"",MONTH(A858)))</f>
      </c>
    </row>
    <row r="859" spans="1:8" x14ac:dyDescent="0.25">
      <c r="A859" s="22"/>
      <c r="F859" s="23"/>
      <c r="H859" s="24">
        <f>IF(A859="","",IF(YEAR(A859)&lt;&gt;Setup!$C$5,"",MONTH(A859)))</f>
      </c>
    </row>
    <row r="860" spans="1:8" x14ac:dyDescent="0.25">
      <c r="A860" s="22"/>
      <c r="F860" s="23"/>
      <c r="H860" s="24">
        <f>IF(A860="","",IF(YEAR(A860)&lt;&gt;Setup!$C$5,"",MONTH(A860)))</f>
      </c>
    </row>
    <row r="861" spans="1:8" x14ac:dyDescent="0.25">
      <c r="A861" s="22"/>
      <c r="F861" s="23"/>
      <c r="H861" s="24">
        <f>IF(A861="","",IF(YEAR(A861)&lt;&gt;Setup!$C$5,"",MONTH(A861)))</f>
      </c>
    </row>
    <row r="862" spans="1:8" x14ac:dyDescent="0.25">
      <c r="A862" s="22"/>
      <c r="F862" s="23"/>
      <c r="H862" s="24">
        <f>IF(A862="","",IF(YEAR(A862)&lt;&gt;Setup!$C$5,"",MONTH(A862)))</f>
      </c>
    </row>
    <row r="863" spans="1:8" x14ac:dyDescent="0.25">
      <c r="A863" s="22"/>
      <c r="F863" s="23"/>
      <c r="H863" s="24">
        <f>IF(A863="","",IF(YEAR(A863)&lt;&gt;Setup!$C$5,"",MONTH(A863)))</f>
      </c>
    </row>
    <row r="864" spans="1:8" x14ac:dyDescent="0.25">
      <c r="A864" s="22"/>
      <c r="F864" s="23"/>
      <c r="H864" s="24">
        <f>IF(A864="","",IF(YEAR(A864)&lt;&gt;Setup!$C$5,"",MONTH(A864)))</f>
      </c>
    </row>
    <row r="865" spans="1:8" x14ac:dyDescent="0.25">
      <c r="A865" s="22"/>
      <c r="F865" s="23"/>
      <c r="H865" s="24">
        <f>IF(A865="","",IF(YEAR(A865)&lt;&gt;Setup!$C$5,"",MONTH(A865)))</f>
      </c>
    </row>
    <row r="866" spans="1:8" x14ac:dyDescent="0.25">
      <c r="A866" s="22"/>
      <c r="F866" s="23"/>
      <c r="H866" s="24">
        <f>IF(A866="","",IF(YEAR(A866)&lt;&gt;Setup!$C$5,"",MONTH(A866)))</f>
      </c>
    </row>
    <row r="867" spans="1:8" x14ac:dyDescent="0.25">
      <c r="A867" s="22"/>
      <c r="F867" s="23"/>
      <c r="H867" s="24">
        <f>IF(A867="","",IF(YEAR(A867)&lt;&gt;Setup!$C$5,"",MONTH(A867)))</f>
      </c>
    </row>
    <row r="868" spans="1:8" x14ac:dyDescent="0.25">
      <c r="A868" s="22"/>
      <c r="F868" s="23"/>
      <c r="H868" s="24">
        <f>IF(A868="","",IF(YEAR(A868)&lt;&gt;Setup!$C$5,"",MONTH(A868)))</f>
      </c>
    </row>
    <row r="869" spans="1:8" x14ac:dyDescent="0.25">
      <c r="A869" s="22"/>
      <c r="F869" s="23"/>
      <c r="H869" s="24">
        <f>IF(A869="","",IF(YEAR(A869)&lt;&gt;Setup!$C$5,"",MONTH(A869)))</f>
      </c>
    </row>
    <row r="870" spans="1:8" x14ac:dyDescent="0.25">
      <c r="A870" s="22"/>
      <c r="F870" s="23"/>
      <c r="H870" s="24">
        <f>IF(A870="","",IF(YEAR(A870)&lt;&gt;Setup!$C$5,"",MONTH(A870)))</f>
      </c>
    </row>
    <row r="871" spans="1:8" x14ac:dyDescent="0.25">
      <c r="A871" s="22"/>
      <c r="F871" s="23"/>
      <c r="H871" s="24">
        <f>IF(A871="","",IF(YEAR(A871)&lt;&gt;Setup!$C$5,"",MONTH(A871)))</f>
      </c>
    </row>
    <row r="872" spans="1:8" x14ac:dyDescent="0.25">
      <c r="A872" s="22"/>
      <c r="F872" s="23"/>
      <c r="H872" s="24">
        <f>IF(A872="","",IF(YEAR(A872)&lt;&gt;Setup!$C$5,"",MONTH(A872)))</f>
      </c>
    </row>
    <row r="873" spans="1:8" x14ac:dyDescent="0.25">
      <c r="A873" s="22"/>
      <c r="F873" s="23"/>
      <c r="H873" s="24">
        <f>IF(A873="","",IF(YEAR(A873)&lt;&gt;Setup!$C$5,"",MONTH(A873)))</f>
      </c>
    </row>
    <row r="874" spans="1:8" x14ac:dyDescent="0.25">
      <c r="A874" s="22"/>
      <c r="F874" s="23"/>
      <c r="H874" s="24">
        <f>IF(A874="","",IF(YEAR(A874)&lt;&gt;Setup!$C$5,"",MONTH(A874)))</f>
      </c>
    </row>
    <row r="875" spans="1:8" x14ac:dyDescent="0.25">
      <c r="A875" s="22"/>
      <c r="F875" s="23"/>
      <c r="H875" s="24">
        <f>IF(A875="","",IF(YEAR(A875)&lt;&gt;Setup!$C$5,"",MONTH(A875)))</f>
      </c>
    </row>
    <row r="876" spans="1:8" x14ac:dyDescent="0.25">
      <c r="A876" s="22"/>
      <c r="F876" s="23"/>
      <c r="H876" s="24">
        <f>IF(A876="","",IF(YEAR(A876)&lt;&gt;Setup!$C$5,"",MONTH(A876)))</f>
      </c>
    </row>
    <row r="877" spans="1:8" x14ac:dyDescent="0.25">
      <c r="A877" s="22"/>
      <c r="F877" s="23"/>
      <c r="H877" s="24">
        <f>IF(A877="","",IF(YEAR(A877)&lt;&gt;Setup!$C$5,"",MONTH(A877)))</f>
      </c>
    </row>
    <row r="878" spans="1:8" x14ac:dyDescent="0.25">
      <c r="A878" s="22"/>
      <c r="F878" s="23"/>
      <c r="H878" s="24">
        <f>IF(A878="","",IF(YEAR(A878)&lt;&gt;Setup!$C$5,"",MONTH(A878)))</f>
      </c>
    </row>
    <row r="879" spans="1:8" x14ac:dyDescent="0.25">
      <c r="A879" s="22"/>
      <c r="F879" s="23"/>
      <c r="H879" s="24">
        <f>IF(A879="","",IF(YEAR(A879)&lt;&gt;Setup!$C$5,"",MONTH(A879)))</f>
      </c>
    </row>
    <row r="880" spans="1:8" x14ac:dyDescent="0.25">
      <c r="A880" s="22"/>
      <c r="F880" s="23"/>
      <c r="H880" s="24">
        <f>IF(A880="","",IF(YEAR(A880)&lt;&gt;Setup!$C$5,"",MONTH(A880)))</f>
      </c>
    </row>
    <row r="881" spans="1:8" x14ac:dyDescent="0.25">
      <c r="A881" s="22"/>
      <c r="F881" s="23"/>
      <c r="H881" s="24">
        <f>IF(A881="","",IF(YEAR(A881)&lt;&gt;Setup!$C$5,"",MONTH(A881)))</f>
      </c>
    </row>
    <row r="882" spans="1:8" x14ac:dyDescent="0.25">
      <c r="A882" s="22"/>
      <c r="F882" s="23"/>
      <c r="H882" s="24">
        <f>IF(A882="","",IF(YEAR(A882)&lt;&gt;Setup!$C$5,"",MONTH(A882)))</f>
      </c>
    </row>
    <row r="883" spans="1:8" x14ac:dyDescent="0.25">
      <c r="A883" s="22"/>
      <c r="F883" s="23"/>
      <c r="H883" s="24">
        <f>IF(A883="","",IF(YEAR(A883)&lt;&gt;Setup!$C$5,"",MONTH(A883)))</f>
      </c>
    </row>
    <row r="884" spans="1:8" x14ac:dyDescent="0.25">
      <c r="A884" s="22"/>
      <c r="F884" s="23"/>
      <c r="H884" s="24">
        <f>IF(A884="","",IF(YEAR(A884)&lt;&gt;Setup!$C$5,"",MONTH(A884)))</f>
      </c>
    </row>
    <row r="885" spans="1:8" x14ac:dyDescent="0.25">
      <c r="A885" s="22"/>
      <c r="F885" s="23"/>
      <c r="H885" s="24">
        <f>IF(A885="","",IF(YEAR(A885)&lt;&gt;Setup!$C$5,"",MONTH(A885)))</f>
      </c>
    </row>
    <row r="886" spans="1:8" x14ac:dyDescent="0.25">
      <c r="A886" s="22"/>
      <c r="F886" s="23"/>
      <c r="H886" s="24">
        <f>IF(A886="","",IF(YEAR(A886)&lt;&gt;Setup!$C$5,"",MONTH(A886)))</f>
      </c>
    </row>
    <row r="887" spans="1:8" x14ac:dyDescent="0.25">
      <c r="A887" s="22"/>
      <c r="F887" s="23"/>
      <c r="H887" s="24">
        <f>IF(A887="","",IF(YEAR(A887)&lt;&gt;Setup!$C$5,"",MONTH(A887)))</f>
      </c>
    </row>
    <row r="888" spans="1:8" x14ac:dyDescent="0.25">
      <c r="A888" s="22"/>
      <c r="F888" s="23"/>
      <c r="H888" s="24">
        <f>IF(A888="","",IF(YEAR(A888)&lt;&gt;Setup!$C$5,"",MONTH(A888)))</f>
      </c>
    </row>
    <row r="889" spans="1:8" x14ac:dyDescent="0.25">
      <c r="A889" s="22"/>
      <c r="F889" s="23"/>
      <c r="H889" s="24">
        <f>IF(A889="","",IF(YEAR(A889)&lt;&gt;Setup!$C$5,"",MONTH(A889)))</f>
      </c>
    </row>
    <row r="890" spans="1:8" x14ac:dyDescent="0.25">
      <c r="A890" s="22"/>
      <c r="F890" s="23"/>
      <c r="H890" s="24">
        <f>IF(A890="","",IF(YEAR(A890)&lt;&gt;Setup!$C$5,"",MONTH(A890)))</f>
      </c>
    </row>
    <row r="891" spans="1:8" x14ac:dyDescent="0.25">
      <c r="A891" s="22"/>
      <c r="F891" s="23"/>
      <c r="H891" s="24">
        <f>IF(A891="","",IF(YEAR(A891)&lt;&gt;Setup!$C$5,"",MONTH(A891)))</f>
      </c>
    </row>
    <row r="892" spans="1:8" x14ac:dyDescent="0.25">
      <c r="A892" s="22"/>
      <c r="F892" s="23"/>
      <c r="H892" s="24">
        <f>IF(A892="","",IF(YEAR(A892)&lt;&gt;Setup!$C$5,"",MONTH(A892)))</f>
      </c>
    </row>
    <row r="893" spans="1:8" x14ac:dyDescent="0.25">
      <c r="A893" s="22"/>
      <c r="F893" s="23"/>
      <c r="H893" s="24">
        <f>IF(A893="","",IF(YEAR(A893)&lt;&gt;Setup!$C$5,"",MONTH(A893)))</f>
      </c>
    </row>
    <row r="894" spans="1:8" x14ac:dyDescent="0.25">
      <c r="A894" s="22"/>
      <c r="F894" s="23"/>
      <c r="H894" s="24">
        <f>IF(A894="","",IF(YEAR(A894)&lt;&gt;Setup!$C$5,"",MONTH(A894)))</f>
      </c>
    </row>
    <row r="895" spans="1:8" x14ac:dyDescent="0.25">
      <c r="A895" s="22"/>
      <c r="F895" s="23"/>
      <c r="H895" s="24">
        <f>IF(A895="","",IF(YEAR(A895)&lt;&gt;Setup!$C$5,"",MONTH(A895)))</f>
      </c>
    </row>
    <row r="896" spans="1:8" x14ac:dyDescent="0.25">
      <c r="A896" s="22"/>
      <c r="F896" s="23"/>
      <c r="H896" s="24">
        <f>IF(A896="","",IF(YEAR(A896)&lt;&gt;Setup!$C$5,"",MONTH(A896)))</f>
      </c>
    </row>
    <row r="897" spans="1:8" x14ac:dyDescent="0.25">
      <c r="A897" s="22"/>
      <c r="F897" s="23"/>
      <c r="H897" s="24">
        <f>IF(A897="","",IF(YEAR(A897)&lt;&gt;Setup!$C$5,"",MONTH(A897)))</f>
      </c>
    </row>
    <row r="898" spans="1:8" x14ac:dyDescent="0.25">
      <c r="A898" s="22"/>
      <c r="F898" s="23"/>
      <c r="H898" s="24">
        <f>IF(A898="","",IF(YEAR(A898)&lt;&gt;Setup!$C$5,"",MONTH(A898)))</f>
      </c>
    </row>
    <row r="899" spans="1:8" x14ac:dyDescent="0.25">
      <c r="A899" s="22"/>
      <c r="F899" s="23"/>
      <c r="H899" s="24">
        <f>IF(A899="","",IF(YEAR(A899)&lt;&gt;Setup!$C$5,"",MONTH(A899)))</f>
      </c>
    </row>
    <row r="900" spans="1:8" x14ac:dyDescent="0.25">
      <c r="A900" s="22"/>
      <c r="F900" s="23"/>
      <c r="H900" s="24">
        <f>IF(A900="","",IF(YEAR(A900)&lt;&gt;Setup!$C$5,"",MONTH(A900)))</f>
      </c>
    </row>
    <row r="901" spans="1:8" x14ac:dyDescent="0.25">
      <c r="A901" s="22"/>
      <c r="F901" s="23"/>
      <c r="H901" s="24">
        <f>IF(A901="","",IF(YEAR(A901)&lt;&gt;Setup!$C$5,"",MONTH(A901)))</f>
      </c>
    </row>
    <row r="902" spans="1:8" x14ac:dyDescent="0.25">
      <c r="A902" s="22"/>
      <c r="F902" s="23"/>
      <c r="H902" s="24">
        <f>IF(A902="","",IF(YEAR(A902)&lt;&gt;Setup!$C$5,"",MONTH(A902)))</f>
      </c>
    </row>
    <row r="903" spans="1:8" x14ac:dyDescent="0.25">
      <c r="A903" s="22"/>
      <c r="F903" s="23"/>
      <c r="H903" s="24">
        <f>IF(A903="","",IF(YEAR(A903)&lt;&gt;Setup!$C$5,"",MONTH(A903)))</f>
      </c>
    </row>
    <row r="904" spans="1:8" x14ac:dyDescent="0.25">
      <c r="A904" s="22"/>
      <c r="F904" s="23"/>
      <c r="H904" s="24">
        <f>IF(A904="","",IF(YEAR(A904)&lt;&gt;Setup!$C$5,"",MONTH(A904)))</f>
      </c>
    </row>
    <row r="905" spans="1:8" x14ac:dyDescent="0.25">
      <c r="A905" s="22"/>
      <c r="F905" s="23"/>
      <c r="H905" s="24">
        <f>IF(A905="","",IF(YEAR(A905)&lt;&gt;Setup!$C$5,"",MONTH(A905)))</f>
      </c>
    </row>
    <row r="906" spans="1:8" x14ac:dyDescent="0.25">
      <c r="A906" s="22"/>
      <c r="F906" s="23"/>
      <c r="H906" s="24">
        <f>IF(A906="","",IF(YEAR(A906)&lt;&gt;Setup!$C$5,"",MONTH(A906)))</f>
      </c>
    </row>
    <row r="907" spans="1:8" x14ac:dyDescent="0.25">
      <c r="A907" s="22"/>
      <c r="F907" s="23"/>
      <c r="H907" s="24">
        <f>IF(A907="","",IF(YEAR(A907)&lt;&gt;Setup!$C$5,"",MONTH(A907)))</f>
      </c>
    </row>
    <row r="908" spans="1:8" x14ac:dyDescent="0.25">
      <c r="A908" s="22"/>
      <c r="F908" s="23"/>
      <c r="H908" s="24">
        <f>IF(A908="","",IF(YEAR(A908)&lt;&gt;Setup!$C$5,"",MONTH(A908)))</f>
      </c>
    </row>
    <row r="909" spans="1:8" x14ac:dyDescent="0.25">
      <c r="A909" s="22"/>
      <c r="F909" s="23"/>
      <c r="H909" s="24">
        <f>IF(A909="","",IF(YEAR(A909)&lt;&gt;Setup!$C$5,"",MONTH(A909)))</f>
      </c>
    </row>
    <row r="910" spans="1:8" x14ac:dyDescent="0.25">
      <c r="A910" s="22"/>
      <c r="F910" s="23"/>
      <c r="H910" s="24">
        <f>IF(A910="","",IF(YEAR(A910)&lt;&gt;Setup!$C$5,"",MONTH(A910)))</f>
      </c>
    </row>
    <row r="911" spans="1:8" x14ac:dyDescent="0.25">
      <c r="A911" s="22"/>
      <c r="F911" s="23"/>
      <c r="H911" s="24">
        <f>IF(A911="","",IF(YEAR(A911)&lt;&gt;Setup!$C$5,"",MONTH(A911)))</f>
      </c>
    </row>
    <row r="912" spans="1:8" x14ac:dyDescent="0.25">
      <c r="A912" s="22"/>
      <c r="F912" s="23"/>
      <c r="H912" s="24">
        <f>IF(A912="","",IF(YEAR(A912)&lt;&gt;Setup!$C$5,"",MONTH(A912)))</f>
      </c>
    </row>
    <row r="913" spans="1:8" x14ac:dyDescent="0.25">
      <c r="A913" s="22"/>
      <c r="F913" s="23"/>
      <c r="H913" s="24">
        <f>IF(A913="","",IF(YEAR(A913)&lt;&gt;Setup!$C$5,"",MONTH(A913)))</f>
      </c>
    </row>
    <row r="914" spans="1:8" x14ac:dyDescent="0.25">
      <c r="A914" s="22"/>
      <c r="F914" s="23"/>
      <c r="H914" s="24">
        <f>IF(A914="","",IF(YEAR(A914)&lt;&gt;Setup!$C$5,"",MONTH(A914)))</f>
      </c>
    </row>
    <row r="915" spans="1:8" x14ac:dyDescent="0.25">
      <c r="A915" s="22"/>
      <c r="F915" s="23"/>
      <c r="H915" s="24">
        <f>IF(A915="","",IF(YEAR(A915)&lt;&gt;Setup!$C$5,"",MONTH(A915)))</f>
      </c>
    </row>
    <row r="916" spans="1:8" x14ac:dyDescent="0.25">
      <c r="A916" s="22"/>
      <c r="F916" s="23"/>
      <c r="H916" s="24">
        <f>IF(A916="","",IF(YEAR(A916)&lt;&gt;Setup!$C$5,"",MONTH(A916)))</f>
      </c>
    </row>
    <row r="917" spans="1:8" x14ac:dyDescent="0.25">
      <c r="A917" s="22"/>
      <c r="F917" s="23"/>
      <c r="H917" s="24">
        <f>IF(A917="","",IF(YEAR(A917)&lt;&gt;Setup!$C$5,"",MONTH(A917)))</f>
      </c>
    </row>
    <row r="918" spans="1:8" x14ac:dyDescent="0.25">
      <c r="A918" s="22"/>
      <c r="F918" s="23"/>
      <c r="H918" s="24">
        <f>IF(A918="","",IF(YEAR(A918)&lt;&gt;Setup!$C$5,"",MONTH(A918)))</f>
      </c>
    </row>
    <row r="919" spans="1:8" x14ac:dyDescent="0.25">
      <c r="A919" s="22"/>
      <c r="F919" s="23"/>
      <c r="H919" s="24">
        <f>IF(A919="","",IF(YEAR(A919)&lt;&gt;Setup!$C$5,"",MONTH(A919)))</f>
      </c>
    </row>
    <row r="920" spans="1:8" x14ac:dyDescent="0.25">
      <c r="A920" s="22"/>
      <c r="F920" s="23"/>
      <c r="H920" s="24">
        <f>IF(A920="","",IF(YEAR(A920)&lt;&gt;Setup!$C$5,"",MONTH(A920)))</f>
      </c>
    </row>
    <row r="921" spans="1:8" x14ac:dyDescent="0.25">
      <c r="A921" s="22"/>
      <c r="F921" s="23"/>
      <c r="H921" s="24">
        <f>IF(A921="","",IF(YEAR(A921)&lt;&gt;Setup!$C$5,"",MONTH(A921)))</f>
      </c>
    </row>
    <row r="922" spans="1:8" x14ac:dyDescent="0.25">
      <c r="A922" s="22"/>
      <c r="F922" s="23"/>
      <c r="H922" s="24">
        <f>IF(A922="","",IF(YEAR(A922)&lt;&gt;Setup!$C$5,"",MONTH(A922)))</f>
      </c>
    </row>
    <row r="923" spans="1:8" x14ac:dyDescent="0.25">
      <c r="A923" s="22"/>
      <c r="F923" s="23"/>
      <c r="H923" s="24">
        <f>IF(A923="","",IF(YEAR(A923)&lt;&gt;Setup!$C$5,"",MONTH(A923)))</f>
      </c>
    </row>
    <row r="924" spans="1:8" x14ac:dyDescent="0.25">
      <c r="A924" s="22"/>
      <c r="F924" s="23"/>
      <c r="H924" s="24">
        <f>IF(A924="","",IF(YEAR(A924)&lt;&gt;Setup!$C$5,"",MONTH(A924)))</f>
      </c>
    </row>
    <row r="925" spans="1:8" x14ac:dyDescent="0.25">
      <c r="A925" s="22"/>
      <c r="F925" s="23"/>
      <c r="H925" s="24">
        <f>IF(A925="","",IF(YEAR(A925)&lt;&gt;Setup!$C$5,"",MONTH(A925)))</f>
      </c>
    </row>
    <row r="926" spans="1:8" x14ac:dyDescent="0.25">
      <c r="A926" s="22"/>
      <c r="F926" s="23"/>
      <c r="H926" s="24">
        <f>IF(A926="","",IF(YEAR(A926)&lt;&gt;Setup!$C$5,"",MONTH(A926)))</f>
      </c>
    </row>
    <row r="927" spans="1:8" x14ac:dyDescent="0.25">
      <c r="A927" s="22"/>
      <c r="F927" s="23"/>
      <c r="H927" s="24">
        <f>IF(A927="","",IF(YEAR(A927)&lt;&gt;Setup!$C$5,"",MONTH(A927)))</f>
      </c>
    </row>
    <row r="928" spans="1:8" x14ac:dyDescent="0.25">
      <c r="A928" s="22"/>
      <c r="F928" s="23"/>
      <c r="H928" s="24">
        <f>IF(A928="","",IF(YEAR(A928)&lt;&gt;Setup!$C$5,"",MONTH(A928)))</f>
      </c>
    </row>
    <row r="929" spans="1:8" x14ac:dyDescent="0.25">
      <c r="A929" s="22"/>
      <c r="F929" s="23"/>
      <c r="H929" s="24">
        <f>IF(A929="","",IF(YEAR(A929)&lt;&gt;Setup!$C$5,"",MONTH(A929)))</f>
      </c>
    </row>
    <row r="930" spans="1:8" x14ac:dyDescent="0.25">
      <c r="A930" s="22"/>
      <c r="F930" s="23"/>
      <c r="H930" s="24">
        <f>IF(A930="","",IF(YEAR(A930)&lt;&gt;Setup!$C$5,"",MONTH(A930)))</f>
      </c>
    </row>
    <row r="931" spans="1:8" x14ac:dyDescent="0.25">
      <c r="A931" s="22"/>
      <c r="F931" s="23"/>
      <c r="H931" s="24">
        <f>IF(A931="","",IF(YEAR(A931)&lt;&gt;Setup!$C$5,"",MONTH(A931)))</f>
      </c>
    </row>
    <row r="932" spans="1:8" x14ac:dyDescent="0.25">
      <c r="A932" s="22"/>
      <c r="F932" s="23"/>
      <c r="H932" s="24">
        <f>IF(A932="","",IF(YEAR(A932)&lt;&gt;Setup!$C$5,"",MONTH(A932)))</f>
      </c>
    </row>
    <row r="933" spans="1:8" x14ac:dyDescent="0.25">
      <c r="A933" s="22"/>
      <c r="F933" s="23"/>
      <c r="H933" s="24">
        <f>IF(A933="","",IF(YEAR(A933)&lt;&gt;Setup!$C$5,"",MONTH(A933)))</f>
      </c>
    </row>
    <row r="934" spans="1:8" x14ac:dyDescent="0.25">
      <c r="A934" s="22"/>
      <c r="F934" s="23"/>
      <c r="H934" s="24">
        <f>IF(A934="","",IF(YEAR(A934)&lt;&gt;Setup!$C$5,"",MONTH(A934)))</f>
      </c>
    </row>
    <row r="935" spans="1:8" x14ac:dyDescent="0.25">
      <c r="A935" s="22"/>
      <c r="F935" s="23"/>
      <c r="H935" s="24">
        <f>IF(A935="","",IF(YEAR(A935)&lt;&gt;Setup!$C$5,"",MONTH(A935)))</f>
      </c>
    </row>
    <row r="936" spans="1:8" x14ac:dyDescent="0.25">
      <c r="A936" s="22"/>
      <c r="F936" s="23"/>
      <c r="H936" s="24">
        <f>IF(A936="","",IF(YEAR(A936)&lt;&gt;Setup!$C$5,"",MONTH(A936)))</f>
      </c>
    </row>
    <row r="937" spans="1:8" x14ac:dyDescent="0.25">
      <c r="A937" s="22"/>
      <c r="F937" s="23"/>
      <c r="H937" s="24">
        <f>IF(A937="","",IF(YEAR(A937)&lt;&gt;Setup!$C$5,"",MONTH(A937)))</f>
      </c>
    </row>
    <row r="938" spans="1:8" x14ac:dyDescent="0.25">
      <c r="A938" s="22"/>
      <c r="F938" s="23"/>
      <c r="H938" s="24">
        <f>IF(A938="","",IF(YEAR(A938)&lt;&gt;Setup!$C$5,"",MONTH(A938)))</f>
      </c>
    </row>
    <row r="939" spans="1:8" x14ac:dyDescent="0.25">
      <c r="A939" s="22"/>
      <c r="F939" s="23"/>
      <c r="H939" s="24">
        <f>IF(A939="","",IF(YEAR(A939)&lt;&gt;Setup!$C$5,"",MONTH(A939)))</f>
      </c>
    </row>
    <row r="940" spans="1:8" x14ac:dyDescent="0.25">
      <c r="A940" s="22"/>
      <c r="F940" s="23"/>
      <c r="H940" s="24">
        <f>IF(A940="","",IF(YEAR(A940)&lt;&gt;Setup!$C$5,"",MONTH(A940)))</f>
      </c>
    </row>
    <row r="941" spans="1:8" x14ac:dyDescent="0.25">
      <c r="A941" s="22"/>
      <c r="F941" s="23"/>
      <c r="H941" s="24">
        <f>IF(A941="","",IF(YEAR(A941)&lt;&gt;Setup!$C$5,"",MONTH(A941)))</f>
      </c>
    </row>
    <row r="942" spans="1:8" x14ac:dyDescent="0.25">
      <c r="A942" s="22"/>
      <c r="F942" s="23"/>
      <c r="H942" s="24">
        <f>IF(A942="","",IF(YEAR(A942)&lt;&gt;Setup!$C$5,"",MONTH(A942)))</f>
      </c>
    </row>
    <row r="943" spans="1:8" x14ac:dyDescent="0.25">
      <c r="A943" s="22"/>
      <c r="F943" s="23"/>
      <c r="H943" s="24">
        <f>IF(A943="","",IF(YEAR(A943)&lt;&gt;Setup!$C$5,"",MONTH(A943)))</f>
      </c>
    </row>
    <row r="944" spans="1:8" x14ac:dyDescent="0.25">
      <c r="A944" s="22"/>
      <c r="F944" s="23"/>
      <c r="H944" s="24">
        <f>IF(A944="","",IF(YEAR(A944)&lt;&gt;Setup!$C$5,"",MONTH(A944)))</f>
      </c>
    </row>
    <row r="945" spans="1:8" x14ac:dyDescent="0.25">
      <c r="A945" s="22"/>
      <c r="F945" s="23"/>
      <c r="H945" s="24">
        <f>IF(A945="","",IF(YEAR(A945)&lt;&gt;Setup!$C$5,"",MONTH(A945)))</f>
      </c>
    </row>
    <row r="946" spans="1:8" x14ac:dyDescent="0.25">
      <c r="A946" s="22"/>
      <c r="F946" s="23"/>
      <c r="H946" s="24">
        <f>IF(A946="","",IF(YEAR(A946)&lt;&gt;Setup!$C$5,"",MONTH(A946)))</f>
      </c>
    </row>
    <row r="947" spans="1:8" x14ac:dyDescent="0.25">
      <c r="A947" s="22"/>
      <c r="F947" s="23"/>
      <c r="H947" s="24">
        <f>IF(A947="","",IF(YEAR(A947)&lt;&gt;Setup!$C$5,"",MONTH(A947)))</f>
      </c>
    </row>
    <row r="948" spans="1:8" x14ac:dyDescent="0.25">
      <c r="A948" s="22"/>
      <c r="F948" s="23"/>
      <c r="H948" s="24">
        <f>IF(A948="","",IF(YEAR(A948)&lt;&gt;Setup!$C$5,"",MONTH(A948)))</f>
      </c>
    </row>
    <row r="949" spans="1:8" x14ac:dyDescent="0.25">
      <c r="A949" s="22"/>
      <c r="F949" s="23"/>
      <c r="H949" s="24">
        <f>IF(A949="","",IF(YEAR(A949)&lt;&gt;Setup!$C$5,"",MONTH(A949)))</f>
      </c>
    </row>
    <row r="950" spans="1:8" x14ac:dyDescent="0.25">
      <c r="A950" s="22"/>
      <c r="F950" s="23"/>
      <c r="H950" s="24">
        <f>IF(A950="","",IF(YEAR(A950)&lt;&gt;Setup!$C$5,"",MONTH(A950)))</f>
      </c>
    </row>
    <row r="951" spans="1:8" x14ac:dyDescent="0.25">
      <c r="A951" s="22"/>
      <c r="F951" s="23"/>
      <c r="H951" s="24">
        <f>IF(A951="","",IF(YEAR(A951)&lt;&gt;Setup!$C$5,"",MONTH(A951)))</f>
      </c>
    </row>
    <row r="952" spans="1:8" x14ac:dyDescent="0.25">
      <c r="A952" s="22"/>
      <c r="F952" s="23"/>
      <c r="H952" s="24">
        <f>IF(A952="","",IF(YEAR(A952)&lt;&gt;Setup!$C$5,"",MONTH(A952)))</f>
      </c>
    </row>
    <row r="953" spans="1:8" x14ac:dyDescent="0.25">
      <c r="A953" s="22"/>
      <c r="F953" s="23"/>
      <c r="H953" s="24">
        <f>IF(A953="","",IF(YEAR(A953)&lt;&gt;Setup!$C$5,"",MONTH(A953)))</f>
      </c>
    </row>
    <row r="954" spans="1:8" x14ac:dyDescent="0.25">
      <c r="A954" s="22"/>
      <c r="F954" s="23"/>
      <c r="H954" s="24">
        <f>IF(A954="","",IF(YEAR(A954)&lt;&gt;Setup!$C$5,"",MONTH(A954)))</f>
      </c>
    </row>
    <row r="955" spans="1:8" x14ac:dyDescent="0.25">
      <c r="A955" s="22"/>
      <c r="F955" s="23"/>
      <c r="H955" s="24">
        <f>IF(A955="","",IF(YEAR(A955)&lt;&gt;Setup!$C$5,"",MONTH(A955)))</f>
      </c>
    </row>
    <row r="956" spans="1:8" x14ac:dyDescent="0.25">
      <c r="A956" s="22"/>
      <c r="F956" s="23"/>
      <c r="H956" s="24">
        <f>IF(A956="","",IF(YEAR(A956)&lt;&gt;Setup!$C$5,"",MONTH(A956)))</f>
      </c>
    </row>
    <row r="957" spans="1:8" x14ac:dyDescent="0.25">
      <c r="A957" s="22"/>
      <c r="F957" s="23"/>
      <c r="H957" s="24">
        <f>IF(A957="","",IF(YEAR(A957)&lt;&gt;Setup!$C$5,"",MONTH(A957)))</f>
      </c>
    </row>
    <row r="958" spans="1:8" x14ac:dyDescent="0.25">
      <c r="A958" s="22"/>
      <c r="F958" s="23"/>
      <c r="H958" s="24">
        <f>IF(A958="","",IF(YEAR(A958)&lt;&gt;Setup!$C$5,"",MONTH(A958)))</f>
      </c>
    </row>
    <row r="959" spans="1:8" x14ac:dyDescent="0.25">
      <c r="A959" s="22"/>
      <c r="F959" s="23"/>
      <c r="H959" s="24">
        <f>IF(A959="","",IF(YEAR(A959)&lt;&gt;Setup!$C$5,"",MONTH(A959)))</f>
      </c>
    </row>
    <row r="960" spans="1:8" x14ac:dyDescent="0.25">
      <c r="A960" s="22"/>
      <c r="F960" s="23"/>
      <c r="H960" s="24">
        <f>IF(A960="","",IF(YEAR(A960)&lt;&gt;Setup!$C$5,"",MONTH(A960)))</f>
      </c>
    </row>
    <row r="961" spans="1:8" x14ac:dyDescent="0.25">
      <c r="A961" s="22"/>
      <c r="F961" s="23"/>
      <c r="H961" s="24">
        <f>IF(A961="","",IF(YEAR(A961)&lt;&gt;Setup!$C$5,"",MONTH(A961)))</f>
      </c>
    </row>
    <row r="962" spans="1:8" x14ac:dyDescent="0.25">
      <c r="A962" s="22"/>
      <c r="F962" s="23"/>
      <c r="H962" s="24">
        <f>IF(A962="","",IF(YEAR(A962)&lt;&gt;Setup!$C$5,"",MONTH(A962)))</f>
      </c>
    </row>
    <row r="963" spans="1:8" x14ac:dyDescent="0.25">
      <c r="A963" s="22"/>
      <c r="F963" s="23"/>
      <c r="H963" s="24">
        <f>IF(A963="","",IF(YEAR(A963)&lt;&gt;Setup!$C$5,"",MONTH(A963)))</f>
      </c>
    </row>
    <row r="964" spans="1:8" x14ac:dyDescent="0.25">
      <c r="A964" s="22"/>
      <c r="F964" s="23"/>
      <c r="H964" s="24">
        <f>IF(A964="","",IF(YEAR(A964)&lt;&gt;Setup!$C$5,"",MONTH(A964)))</f>
      </c>
    </row>
    <row r="965" spans="1:8" x14ac:dyDescent="0.25">
      <c r="A965" s="22"/>
      <c r="F965" s="23"/>
      <c r="H965" s="24">
        <f>IF(A965="","",IF(YEAR(A965)&lt;&gt;Setup!$C$5,"",MONTH(A965)))</f>
      </c>
    </row>
    <row r="966" spans="1:8" x14ac:dyDescent="0.25">
      <c r="A966" s="22"/>
      <c r="F966" s="23"/>
      <c r="H966" s="24">
        <f>IF(A966="","",IF(YEAR(A966)&lt;&gt;Setup!$C$5,"",MONTH(A966)))</f>
      </c>
    </row>
    <row r="967" spans="1:8" x14ac:dyDescent="0.25">
      <c r="A967" s="22"/>
      <c r="F967" s="23"/>
      <c r="H967" s="24">
        <f>IF(A967="","",IF(YEAR(A967)&lt;&gt;Setup!$C$5,"",MONTH(A967)))</f>
      </c>
    </row>
    <row r="968" spans="1:8" x14ac:dyDescent="0.25">
      <c r="A968" s="22"/>
      <c r="F968" s="23"/>
      <c r="H968" s="24">
        <f>IF(A968="","",IF(YEAR(A968)&lt;&gt;Setup!$C$5,"",MONTH(A968)))</f>
      </c>
    </row>
    <row r="969" spans="1:8" x14ac:dyDescent="0.25">
      <c r="A969" s="22"/>
      <c r="F969" s="23"/>
      <c r="H969" s="24">
        <f>IF(A969="","",IF(YEAR(A969)&lt;&gt;Setup!$C$5,"",MONTH(A969)))</f>
      </c>
    </row>
    <row r="970" spans="1:8" x14ac:dyDescent="0.25">
      <c r="A970" s="22"/>
      <c r="F970" s="23"/>
      <c r="H970" s="24">
        <f>IF(A970="","",IF(YEAR(A970)&lt;&gt;Setup!$C$5,"",MONTH(A970)))</f>
      </c>
    </row>
    <row r="971" spans="1:8" x14ac:dyDescent="0.25">
      <c r="A971" s="22"/>
      <c r="F971" s="23"/>
      <c r="H971" s="24">
        <f>IF(A971="","",IF(YEAR(A971)&lt;&gt;Setup!$C$5,"",MONTH(A971)))</f>
      </c>
    </row>
    <row r="972" spans="1:8" x14ac:dyDescent="0.25">
      <c r="A972" s="22"/>
      <c r="F972" s="23"/>
      <c r="H972" s="24">
        <f>IF(A972="","",IF(YEAR(A972)&lt;&gt;Setup!$C$5,"",MONTH(A972)))</f>
      </c>
    </row>
    <row r="973" spans="1:8" x14ac:dyDescent="0.25">
      <c r="A973" s="22"/>
      <c r="F973" s="23"/>
      <c r="H973" s="24">
        <f>IF(A973="","",IF(YEAR(A973)&lt;&gt;Setup!$C$5,"",MONTH(A973)))</f>
      </c>
    </row>
    <row r="974" spans="1:8" x14ac:dyDescent="0.25">
      <c r="A974" s="22"/>
      <c r="F974" s="23"/>
      <c r="H974" s="24">
        <f>IF(A974="","",IF(YEAR(A974)&lt;&gt;Setup!$C$5,"",MONTH(A974)))</f>
      </c>
    </row>
    <row r="975" spans="1:8" x14ac:dyDescent="0.25">
      <c r="A975" s="22"/>
      <c r="F975" s="23"/>
      <c r="H975" s="24">
        <f>IF(A975="","",IF(YEAR(A975)&lt;&gt;Setup!$C$5,"",MONTH(A975)))</f>
      </c>
    </row>
    <row r="976" spans="1:8" x14ac:dyDescent="0.25">
      <c r="A976" s="22"/>
      <c r="F976" s="23"/>
      <c r="H976" s="24">
        <f>IF(A976="","",IF(YEAR(A976)&lt;&gt;Setup!$C$5,"",MONTH(A976)))</f>
      </c>
    </row>
    <row r="977" spans="1:8" x14ac:dyDescent="0.25">
      <c r="A977" s="22"/>
      <c r="F977" s="23"/>
      <c r="H977" s="24">
        <f>IF(A977="","",IF(YEAR(A977)&lt;&gt;Setup!$C$5,"",MONTH(A977)))</f>
      </c>
    </row>
    <row r="978" spans="1:8" x14ac:dyDescent="0.25">
      <c r="A978" s="22"/>
      <c r="F978" s="23"/>
      <c r="H978" s="24">
        <f>IF(A978="","",IF(YEAR(A978)&lt;&gt;Setup!$C$5,"",MONTH(A978)))</f>
      </c>
    </row>
    <row r="979" spans="1:8" x14ac:dyDescent="0.25">
      <c r="A979" s="22"/>
      <c r="F979" s="23"/>
      <c r="H979" s="24">
        <f>IF(A979="","",IF(YEAR(A979)&lt;&gt;Setup!$C$5,"",MONTH(A979)))</f>
      </c>
    </row>
    <row r="980" spans="1:8" x14ac:dyDescent="0.25">
      <c r="A980" s="22"/>
      <c r="F980" s="23"/>
      <c r="H980" s="24">
        <f>IF(A980="","",IF(YEAR(A980)&lt;&gt;Setup!$C$5,"",MONTH(A980)))</f>
      </c>
    </row>
    <row r="981" spans="1:8" x14ac:dyDescent="0.25">
      <c r="A981" s="22"/>
      <c r="F981" s="23"/>
      <c r="H981" s="24">
        <f>IF(A981="","",IF(YEAR(A981)&lt;&gt;Setup!$C$5,"",MONTH(A981)))</f>
      </c>
    </row>
    <row r="982" spans="1:8" x14ac:dyDescent="0.25">
      <c r="A982" s="22"/>
      <c r="F982" s="23"/>
      <c r="H982" s="24">
        <f>IF(A982="","",IF(YEAR(A982)&lt;&gt;Setup!$C$5,"",MONTH(A982)))</f>
      </c>
    </row>
    <row r="983" spans="1:8" x14ac:dyDescent="0.25">
      <c r="A983" s="22"/>
      <c r="F983" s="23"/>
      <c r="H983" s="24">
        <f>IF(A983="","",IF(YEAR(A983)&lt;&gt;Setup!$C$5,"",MONTH(A983)))</f>
      </c>
    </row>
    <row r="984" spans="1:8" x14ac:dyDescent="0.25">
      <c r="A984" s="22"/>
      <c r="F984" s="23"/>
      <c r="H984" s="24">
        <f>IF(A984="","",IF(YEAR(A984)&lt;&gt;Setup!$C$5,"",MONTH(A984)))</f>
      </c>
    </row>
    <row r="985" spans="1:8" x14ac:dyDescent="0.25">
      <c r="A985" s="22"/>
      <c r="F985" s="23"/>
      <c r="H985" s="24">
        <f>IF(A985="","",IF(YEAR(A985)&lt;&gt;Setup!$C$5,"",MONTH(A985)))</f>
      </c>
    </row>
    <row r="986" spans="1:8" x14ac:dyDescent="0.25">
      <c r="A986" s="22"/>
      <c r="F986" s="23"/>
      <c r="H986" s="24">
        <f>IF(A986="","",IF(YEAR(A986)&lt;&gt;Setup!$C$5,"",MONTH(A986)))</f>
      </c>
    </row>
    <row r="987" spans="1:8" x14ac:dyDescent="0.25">
      <c r="A987" s="22"/>
      <c r="F987" s="23"/>
      <c r="H987" s="24">
        <f>IF(A987="","",IF(YEAR(A987)&lt;&gt;Setup!$C$5,"",MONTH(A987)))</f>
      </c>
    </row>
    <row r="988" spans="1:8" x14ac:dyDescent="0.25">
      <c r="A988" s="22"/>
      <c r="F988" s="23"/>
      <c r="H988" s="24">
        <f>IF(A988="","",IF(YEAR(A988)&lt;&gt;Setup!$C$5,"",MONTH(A988)))</f>
      </c>
    </row>
    <row r="989" spans="1:8" x14ac:dyDescent="0.25">
      <c r="A989" s="22"/>
      <c r="F989" s="23"/>
      <c r="H989" s="24">
        <f>IF(A989="","",IF(YEAR(A989)&lt;&gt;Setup!$C$5,"",MONTH(A989)))</f>
      </c>
    </row>
    <row r="990" spans="1:8" x14ac:dyDescent="0.25">
      <c r="A990" s="22"/>
      <c r="F990" s="23"/>
      <c r="H990" s="24">
        <f>IF(A990="","",IF(YEAR(A990)&lt;&gt;Setup!$C$5,"",MONTH(A990)))</f>
      </c>
    </row>
    <row r="991" spans="1:8" x14ac:dyDescent="0.25">
      <c r="A991" s="22"/>
      <c r="F991" s="23"/>
      <c r="H991" s="24">
        <f>IF(A991="","",IF(YEAR(A991)&lt;&gt;Setup!$C$5,"",MONTH(A991)))</f>
      </c>
    </row>
    <row r="992" spans="1:8" x14ac:dyDescent="0.25">
      <c r="A992" s="22"/>
      <c r="F992" s="23"/>
      <c r="H992" s="24">
        <f>IF(A992="","",IF(YEAR(A992)&lt;&gt;Setup!$C$5,"",MONTH(A992)))</f>
      </c>
    </row>
    <row r="993" spans="1:8" x14ac:dyDescent="0.25">
      <c r="A993" s="22"/>
      <c r="F993" s="23"/>
      <c r="H993" s="24">
        <f>IF(A993="","",IF(YEAR(A993)&lt;&gt;Setup!$C$5,"",MONTH(A993)))</f>
      </c>
    </row>
    <row r="994" spans="1:8" x14ac:dyDescent="0.25">
      <c r="A994" s="22"/>
      <c r="F994" s="23"/>
      <c r="H994" s="24">
        <f>IF(A994="","",IF(YEAR(A994)&lt;&gt;Setup!$C$5,"",MONTH(A994)))</f>
      </c>
    </row>
    <row r="995" spans="1:8" x14ac:dyDescent="0.25">
      <c r="A995" s="22"/>
      <c r="F995" s="23"/>
      <c r="H995" s="24">
        <f>IF(A995="","",IF(YEAR(A995)&lt;&gt;Setup!$C$5,"",MONTH(A995)))</f>
      </c>
    </row>
    <row r="996" spans="1:8" x14ac:dyDescent="0.25">
      <c r="A996" s="22"/>
      <c r="F996" s="23"/>
      <c r="H996" s="24">
        <f>IF(A996="","",IF(YEAR(A996)&lt;&gt;Setup!$C$5,"",MONTH(A996)))</f>
      </c>
    </row>
    <row r="997" spans="1:8" x14ac:dyDescent="0.25">
      <c r="A997" s="22"/>
      <c r="F997" s="23"/>
      <c r="H997" s="24">
        <f>IF(A997="","",IF(YEAR(A997)&lt;&gt;Setup!$C$5,"",MONTH(A997)))</f>
      </c>
    </row>
    <row r="998" spans="1:8" x14ac:dyDescent="0.25">
      <c r="A998" s="22"/>
      <c r="F998" s="23"/>
      <c r="H998" s="24">
        <f>IF(A998="","",IF(YEAR(A998)&lt;&gt;Setup!$C$5,"",MONTH(A998)))</f>
      </c>
    </row>
    <row r="999" spans="1:8" x14ac:dyDescent="0.25">
      <c r="A999" s="22"/>
      <c r="F999" s="23"/>
      <c r="H999" s="24">
        <f>IF(A999="","",IF(YEAR(A999)&lt;&gt;Setup!$C$5,"",MONTH(A999)))</f>
      </c>
    </row>
    <row r="1000" spans="1:8" x14ac:dyDescent="0.25">
      <c r="A1000" s="22"/>
      <c r="F1000" s="23"/>
      <c r="H1000" s="24">
        <f>IF(A1000="","",IF(YEAR(A1000)&lt;&gt;Setup!$C$5,"",MONTH(A1000)))</f>
      </c>
    </row>
    <row r="1001" spans="1:8" x14ac:dyDescent="0.25">
      <c r="A1001" s="22"/>
      <c r="F1001" s="23"/>
      <c r="H1001" s="24">
        <f>IF(A1001="","",IF(YEAR(A1001)&lt;&gt;Setup!$C$5,"",MONTH(A1001)))</f>
      </c>
    </row>
    <row r="1002" spans="1:8" x14ac:dyDescent="0.25">
      <c r="A1002" s="22"/>
      <c r="F1002" s="23"/>
      <c r="H1002" s="24">
        <f>IF(A1002="","",IF(YEAR(A1002)&lt;&gt;Setup!$C$5,"",MONTH(A1002)))</f>
      </c>
    </row>
    <row r="1003" spans="1:8" x14ac:dyDescent="0.25">
      <c r="A1003" s="22"/>
      <c r="F1003" s="23"/>
      <c r="H1003" s="24">
        <f>IF(A1003="","",IF(YEAR(A1003)&lt;&gt;Setup!$C$5,"",MONTH(A1003)))</f>
      </c>
    </row>
    <row r="1004" spans="1:8" x14ac:dyDescent="0.25">
      <c r="A1004" s="22"/>
      <c r="F1004" s="23"/>
      <c r="H1004" s="24">
        <f>IF(A1004="","",IF(YEAR(A1004)&lt;&gt;Setup!$C$5,"",MONTH(A1004)))</f>
      </c>
    </row>
    <row r="1005" spans="1:8" x14ac:dyDescent="0.25">
      <c r="A1005" s="22"/>
      <c r="F1005" s="23"/>
      <c r="H1005" s="24">
        <f>IF(A1005="","",IF(YEAR(A1005)&lt;&gt;Setup!$C$5,"",MONTH(A1005)))</f>
      </c>
    </row>
    <row r="1006" spans="1:8" x14ac:dyDescent="0.25">
      <c r="A1006" s="22"/>
      <c r="F1006" s="23"/>
      <c r="H1006" s="24">
        <f>IF(A1006="","",IF(YEAR(A1006)&lt;&gt;Setup!$C$5,"",MONTH(A1006)))</f>
      </c>
    </row>
    <row r="1007" spans="1:8" x14ac:dyDescent="0.25">
      <c r="A1007" s="22"/>
      <c r="F1007" s="23"/>
      <c r="H1007" s="24">
        <f>IF(A1007="","",IF(YEAR(A1007)&lt;&gt;Setup!$C$5,"",MONTH(A1007)))</f>
      </c>
    </row>
    <row r="1008" spans="1:8" x14ac:dyDescent="0.25">
      <c r="A1008" s="22"/>
      <c r="F1008" s="23"/>
      <c r="H1008" s="24">
        <f>IF(A1008="","",IF(YEAR(A1008)&lt;&gt;Setup!$C$5,"",MONTH(A1008)))</f>
      </c>
    </row>
    <row r="1009" spans="1:8" x14ac:dyDescent="0.25">
      <c r="A1009" s="22"/>
      <c r="F1009" s="23"/>
      <c r="H1009" s="24">
        <f>IF(A1009="","",IF(YEAR(A1009)&lt;&gt;Setup!$C$5,"",MONTH(A1009)))</f>
      </c>
    </row>
    <row r="1010" spans="1:8" x14ac:dyDescent="0.25">
      <c r="A1010" s="22"/>
      <c r="F1010" s="23"/>
      <c r="H1010" s="24">
        <f>IF(A1010="","",IF(YEAR(A1010)&lt;&gt;Setup!$C$5,"",MONTH(A1010)))</f>
      </c>
    </row>
    <row r="1011" spans="1:8" x14ac:dyDescent="0.25">
      <c r="A1011" s="22"/>
      <c r="F1011" s="23"/>
      <c r="H1011" s="24">
        <f>IF(A1011="","",IF(YEAR(A1011)&lt;&gt;Setup!$C$5,"",MONTH(A1011)))</f>
      </c>
    </row>
    <row r="1012" spans="1:8" x14ac:dyDescent="0.25">
      <c r="A1012" s="22"/>
      <c r="F1012" s="23"/>
      <c r="H1012" s="24">
        <f>IF(A1012="","",IF(YEAR(A1012)&lt;&gt;Setup!$C$5,"",MONTH(A1012)))</f>
      </c>
    </row>
    <row r="1013" spans="1:8" x14ac:dyDescent="0.25">
      <c r="A1013" s="22"/>
      <c r="F1013" s="23"/>
      <c r="H1013" s="24">
        <f>IF(A1013="","",IF(YEAR(A1013)&lt;&gt;Setup!$C$5,"",MONTH(A1013)))</f>
      </c>
    </row>
    <row r="1014" spans="1:8" x14ac:dyDescent="0.25">
      <c r="A1014" s="22"/>
      <c r="F1014" s="23"/>
      <c r="H1014" s="24">
        <f>IF(A1014="","",IF(YEAR(A1014)&lt;&gt;Setup!$C$5,"",MONTH(A1014)))</f>
      </c>
    </row>
    <row r="1015" spans="1:8" x14ac:dyDescent="0.25">
      <c r="A1015" s="22"/>
      <c r="F1015" s="23"/>
      <c r="H1015" s="24">
        <f>IF(A1015="","",IF(YEAR(A1015)&lt;&gt;Setup!$C$5,"",MONTH(A1015)))</f>
      </c>
    </row>
    <row r="1016" spans="1:8" x14ac:dyDescent="0.25">
      <c r="A1016" s="22"/>
      <c r="F1016" s="23"/>
      <c r="H1016" s="24">
        <f>IF(A1016="","",IF(YEAR(A1016)&lt;&gt;Setup!$C$5,"",MONTH(A1016)))</f>
      </c>
    </row>
    <row r="1017" spans="1:8" x14ac:dyDescent="0.25">
      <c r="A1017" s="22"/>
      <c r="F1017" s="23"/>
      <c r="H1017" s="24">
        <f>IF(A1017="","",IF(YEAR(A1017)&lt;&gt;Setup!$C$5,"",MONTH(A1017)))</f>
      </c>
    </row>
    <row r="1018" spans="1:8" x14ac:dyDescent="0.25">
      <c r="A1018" s="22"/>
      <c r="F1018" s="23"/>
      <c r="H1018" s="24">
        <f>IF(A1018="","",IF(YEAR(A1018)&lt;&gt;Setup!$C$5,"",MONTH(A1018)))</f>
      </c>
    </row>
    <row r="1019" spans="1:8" x14ac:dyDescent="0.25">
      <c r="A1019" s="22"/>
      <c r="F1019" s="23"/>
      <c r="H1019" s="24">
        <f>IF(A1019="","",IF(YEAR(A1019)&lt;&gt;Setup!$C$5,"",MONTH(A1019)))</f>
      </c>
    </row>
    <row r="1020" spans="1:8" x14ac:dyDescent="0.25">
      <c r="A1020" s="22"/>
      <c r="F1020" s="23"/>
      <c r="H1020" s="24">
        <f>IF(A1020="","",IF(YEAR(A1020)&lt;&gt;Setup!$C$5,"",MONTH(A1020)))</f>
      </c>
    </row>
    <row r="1021" spans="1:8" x14ac:dyDescent="0.25">
      <c r="A1021" s="22"/>
      <c r="F1021" s="23"/>
      <c r="H1021" s="24">
        <f>IF(A1021="","",IF(YEAR(A1021)&lt;&gt;Setup!$C$5,"",MONTH(A1021)))</f>
      </c>
    </row>
    <row r="1022" spans="1:8" x14ac:dyDescent="0.25">
      <c r="A1022" s="22"/>
      <c r="F1022" s="23"/>
      <c r="H1022" s="24">
        <f>IF(A1022="","",IF(YEAR(A1022)&lt;&gt;Setup!$C$5,"",MONTH(A1022)))</f>
      </c>
    </row>
    <row r="1023" spans="1:8" x14ac:dyDescent="0.25">
      <c r="A1023" s="22"/>
      <c r="F1023" s="23"/>
      <c r="H1023" s="24">
        <f>IF(A1023="","",IF(YEAR(A1023)&lt;&gt;Setup!$C$5,"",MONTH(A1023)))</f>
      </c>
    </row>
    <row r="1024" spans="1:8" x14ac:dyDescent="0.25">
      <c r="A1024" s="22"/>
      <c r="F1024" s="23"/>
      <c r="H1024" s="24">
        <f>IF(A1024="","",IF(YEAR(A1024)&lt;&gt;Setup!$C$5,"",MONTH(A1024)))</f>
      </c>
    </row>
    <row r="1025" spans="1:8" x14ac:dyDescent="0.25">
      <c r="A1025" s="22"/>
      <c r="F1025" s="23"/>
      <c r="H1025" s="24">
        <f>IF(A1025="","",IF(YEAR(A1025)&lt;&gt;Setup!$C$5,"",MONTH(A1025)))</f>
      </c>
    </row>
    <row r="1026" spans="1:8" x14ac:dyDescent="0.25">
      <c r="A1026" s="22"/>
      <c r="F1026" s="23"/>
      <c r="H1026" s="24">
        <f>IF(A1026="","",IF(YEAR(A1026)&lt;&gt;Setup!$C$5,"",MONTH(A1026)))</f>
      </c>
    </row>
    <row r="1027" spans="1:8" x14ac:dyDescent="0.25">
      <c r="A1027" s="22"/>
      <c r="F1027" s="23"/>
      <c r="H1027" s="24">
        <f>IF(A1027="","",IF(YEAR(A1027)&lt;&gt;Setup!$C$5,"",MONTH(A1027)))</f>
      </c>
    </row>
    <row r="1028" spans="1:8" x14ac:dyDescent="0.25">
      <c r="A1028" s="22"/>
      <c r="F1028" s="23"/>
      <c r="H1028" s="24">
        <f>IF(A1028="","",IF(YEAR(A1028)&lt;&gt;Setup!$C$5,"",MONTH(A1028)))</f>
      </c>
    </row>
    <row r="1029" spans="1:8" x14ac:dyDescent="0.25">
      <c r="A1029" s="22"/>
      <c r="F1029" s="23"/>
      <c r="H1029" s="24">
        <f>IF(A1029="","",IF(YEAR(A1029)&lt;&gt;Setup!$C$5,"",MONTH(A1029)))</f>
      </c>
    </row>
    <row r="1030" spans="1:8" x14ac:dyDescent="0.25">
      <c r="A1030" s="22"/>
      <c r="F1030" s="23"/>
      <c r="H1030" s="24">
        <f>IF(A1030="","",IF(YEAR(A1030)&lt;&gt;Setup!$C$5,"",MONTH(A1030)))</f>
      </c>
    </row>
    <row r="1031" spans="1:8" x14ac:dyDescent="0.25">
      <c r="A1031" s="22"/>
      <c r="F1031" s="23"/>
      <c r="H1031" s="24">
        <f>IF(A1031="","",IF(YEAR(A1031)&lt;&gt;Setup!$C$5,"",MONTH(A1031)))</f>
      </c>
    </row>
    <row r="1032" spans="1:8" x14ac:dyDescent="0.25">
      <c r="A1032" s="22"/>
      <c r="F1032" s="23"/>
      <c r="H1032" s="24">
        <f>IF(A1032="","",IF(YEAR(A1032)&lt;&gt;Setup!$C$5,"",MONTH(A1032)))</f>
      </c>
    </row>
    <row r="1033" spans="1:8" x14ac:dyDescent="0.25">
      <c r="A1033" s="22"/>
      <c r="F1033" s="23"/>
      <c r="H1033" s="24">
        <f>IF(A1033="","",IF(YEAR(A1033)&lt;&gt;Setup!$C$5,"",MONTH(A1033)))</f>
      </c>
    </row>
    <row r="1034" spans="1:8" x14ac:dyDescent="0.25">
      <c r="A1034" s="22"/>
      <c r="F1034" s="23"/>
      <c r="H1034" s="24">
        <f>IF(A1034="","",IF(YEAR(A1034)&lt;&gt;Setup!$C$5,"",MONTH(A1034)))</f>
      </c>
    </row>
    <row r="1035" spans="1:8" x14ac:dyDescent="0.25">
      <c r="A1035" s="22"/>
      <c r="F1035" s="23"/>
      <c r="H1035" s="24">
        <f>IF(A1035="","",IF(YEAR(A1035)&lt;&gt;Setup!$C$5,"",MONTH(A1035)))</f>
      </c>
    </row>
    <row r="1036" spans="1:8" x14ac:dyDescent="0.25">
      <c r="A1036" s="22"/>
      <c r="F1036" s="23"/>
      <c r="H1036" s="24">
        <f>IF(A1036="","",IF(YEAR(A1036)&lt;&gt;Setup!$C$5,"",MONTH(A1036)))</f>
      </c>
    </row>
    <row r="1037" spans="1:8" x14ac:dyDescent="0.25">
      <c r="A1037" s="22"/>
      <c r="F1037" s="23"/>
      <c r="H1037" s="24">
        <f>IF(A1037="","",IF(YEAR(A1037)&lt;&gt;Setup!$C$5,"",MONTH(A1037)))</f>
      </c>
    </row>
    <row r="1038" spans="1:8" x14ac:dyDescent="0.25">
      <c r="A1038" s="22"/>
      <c r="F1038" s="23"/>
      <c r="H1038" s="24">
        <f>IF(A1038="","",IF(YEAR(A1038)&lt;&gt;Setup!$C$5,"",MONTH(A1038)))</f>
      </c>
    </row>
    <row r="1039" spans="1:8" x14ac:dyDescent="0.25">
      <c r="A1039" s="22"/>
      <c r="F1039" s="23"/>
      <c r="H1039" s="24">
        <f>IF(A1039="","",IF(YEAR(A1039)&lt;&gt;Setup!$C$5,"",MONTH(A1039)))</f>
      </c>
    </row>
    <row r="1040" spans="1:8" x14ac:dyDescent="0.25">
      <c r="A1040" s="22"/>
      <c r="F1040" s="23"/>
      <c r="H1040" s="24">
        <f>IF(A1040="","",IF(YEAR(A1040)&lt;&gt;Setup!$C$5,"",MONTH(A1040)))</f>
      </c>
    </row>
    <row r="1041" spans="1:8" x14ac:dyDescent="0.25">
      <c r="A1041" s="22"/>
      <c r="F1041" s="23"/>
      <c r="H1041" s="24">
        <f>IF(A1041="","",IF(YEAR(A1041)&lt;&gt;Setup!$C$5,"",MONTH(A1041)))</f>
      </c>
    </row>
    <row r="1042" spans="1:8" x14ac:dyDescent="0.25">
      <c r="A1042" s="22"/>
      <c r="F1042" s="23"/>
      <c r="H1042" s="24">
        <f>IF(A1042="","",IF(YEAR(A1042)&lt;&gt;Setup!$C$5,"",MONTH(A1042)))</f>
      </c>
    </row>
    <row r="1043" spans="1:8" x14ac:dyDescent="0.25">
      <c r="A1043" s="22"/>
      <c r="F1043" s="23"/>
      <c r="H1043" s="24">
        <f>IF(A1043="","",IF(YEAR(A1043)&lt;&gt;Setup!$C$5,"",MONTH(A1043)))</f>
      </c>
    </row>
    <row r="1044" spans="1:8" x14ac:dyDescent="0.25">
      <c r="A1044" s="22"/>
      <c r="F1044" s="23"/>
      <c r="H1044" s="24">
        <f>IF(A1044="","",IF(YEAR(A1044)&lt;&gt;Setup!$C$5,"",MONTH(A1044)))</f>
      </c>
    </row>
    <row r="1045" spans="1:8" x14ac:dyDescent="0.25">
      <c r="A1045" s="22"/>
      <c r="F1045" s="23"/>
      <c r="H1045" s="24">
        <f>IF(A1045="","",IF(YEAR(A1045)&lt;&gt;Setup!$C$5,"",MONTH(A1045)))</f>
      </c>
    </row>
    <row r="1046" spans="1:8" x14ac:dyDescent="0.25">
      <c r="A1046" s="22"/>
      <c r="F1046" s="23"/>
      <c r="H1046" s="24">
        <f>IF(A1046="","",IF(YEAR(A1046)&lt;&gt;Setup!$C$5,"",MONTH(A1046)))</f>
      </c>
    </row>
    <row r="1047" spans="1:8" x14ac:dyDescent="0.25">
      <c r="A1047" s="22"/>
      <c r="F1047" s="23"/>
      <c r="H1047" s="24">
        <f>IF(A1047="","",IF(YEAR(A1047)&lt;&gt;Setup!$C$5,"",MONTH(A1047)))</f>
      </c>
    </row>
    <row r="1048" spans="1:8" x14ac:dyDescent="0.25">
      <c r="A1048" s="22"/>
      <c r="F1048" s="23"/>
      <c r="H1048" s="24">
        <f>IF(A1048="","",IF(YEAR(A1048)&lt;&gt;Setup!$C$5,"",MONTH(A1048)))</f>
      </c>
    </row>
    <row r="1049" spans="1:8" x14ac:dyDescent="0.25">
      <c r="A1049" s="22"/>
      <c r="F1049" s="23"/>
      <c r="H1049" s="24">
        <f>IF(A1049="","",IF(YEAR(A1049)&lt;&gt;Setup!$C$5,"",MONTH(A1049)))</f>
      </c>
    </row>
    <row r="1050" spans="1:8" x14ac:dyDescent="0.25">
      <c r="A1050" s="22"/>
      <c r="F1050" s="23"/>
      <c r="H1050" s="24">
        <f>IF(A1050="","",IF(YEAR(A1050)&lt;&gt;Setup!$C$5,"",MONTH(A1050)))</f>
      </c>
    </row>
    <row r="1051" spans="1:8" x14ac:dyDescent="0.25">
      <c r="A1051" s="22"/>
      <c r="F1051" s="23"/>
      <c r="H1051" s="24">
        <f>IF(A1051="","",IF(YEAR(A1051)&lt;&gt;Setup!$C$5,"",MONTH(A1051)))</f>
      </c>
    </row>
    <row r="1052" spans="1:8" x14ac:dyDescent="0.25">
      <c r="A1052" s="22"/>
      <c r="F1052" s="23"/>
      <c r="H1052" s="24">
        <f>IF(A1052="","",IF(YEAR(A1052)&lt;&gt;Setup!$C$5,"",MONTH(A1052)))</f>
      </c>
    </row>
    <row r="1053" spans="1:8" x14ac:dyDescent="0.25">
      <c r="A1053" s="22"/>
      <c r="F1053" s="23"/>
      <c r="H1053" s="24">
        <f>IF(A1053="","",IF(YEAR(A1053)&lt;&gt;Setup!$C$5,"",MONTH(A1053)))</f>
      </c>
    </row>
    <row r="1054" spans="1:8" x14ac:dyDescent="0.25">
      <c r="A1054" s="22"/>
      <c r="F1054" s="23"/>
      <c r="H1054" s="24">
        <f>IF(A1054="","",IF(YEAR(A1054)&lt;&gt;Setup!$C$5,"",MONTH(A1054)))</f>
      </c>
    </row>
    <row r="1055" spans="1:8" x14ac:dyDescent="0.25">
      <c r="A1055" s="22"/>
      <c r="F1055" s="23"/>
      <c r="H1055" s="24">
        <f>IF(A1055="","",IF(YEAR(A1055)&lt;&gt;Setup!$C$5,"",MONTH(A1055)))</f>
      </c>
    </row>
    <row r="1056" spans="1:8" x14ac:dyDescent="0.25">
      <c r="A1056" s="22"/>
      <c r="F1056" s="23"/>
      <c r="H1056" s="24">
        <f>IF(A1056="","",IF(YEAR(A1056)&lt;&gt;Setup!$C$5,"",MONTH(A1056)))</f>
      </c>
    </row>
    <row r="1057" spans="1:8" x14ac:dyDescent="0.25">
      <c r="A1057" s="22"/>
      <c r="F1057" s="23"/>
      <c r="H1057" s="24">
        <f>IF(A1057="","",IF(YEAR(A1057)&lt;&gt;Setup!$C$5,"",MONTH(A1057)))</f>
      </c>
    </row>
    <row r="1058" spans="1:8" x14ac:dyDescent="0.25">
      <c r="A1058" s="22"/>
      <c r="F1058" s="23"/>
      <c r="H1058" s="24">
        <f>IF(A1058="","",IF(YEAR(A1058)&lt;&gt;Setup!$C$5,"",MONTH(A1058)))</f>
      </c>
    </row>
    <row r="1059" spans="1:8" x14ac:dyDescent="0.25">
      <c r="A1059" s="22"/>
      <c r="F1059" s="23"/>
      <c r="H1059" s="24">
        <f>IF(A1059="","",IF(YEAR(A1059)&lt;&gt;Setup!$C$5,"",MONTH(A1059)))</f>
      </c>
    </row>
    <row r="1060" spans="1:8" x14ac:dyDescent="0.25">
      <c r="A1060" s="22"/>
      <c r="F1060" s="23"/>
      <c r="H1060" s="24">
        <f>IF(A1060="","",IF(YEAR(A1060)&lt;&gt;Setup!$C$5,"",MONTH(A1060)))</f>
      </c>
    </row>
    <row r="1061" spans="1:8" x14ac:dyDescent="0.25">
      <c r="A1061" s="22"/>
      <c r="F1061" s="23"/>
      <c r="H1061" s="24">
        <f>IF(A1061="","",IF(YEAR(A1061)&lt;&gt;Setup!$C$5,"",MONTH(A1061)))</f>
      </c>
    </row>
    <row r="1062" spans="1:8" x14ac:dyDescent="0.25">
      <c r="A1062" s="22"/>
      <c r="F1062" s="23"/>
      <c r="H1062" s="24">
        <f>IF(A1062="","",IF(YEAR(A1062)&lt;&gt;Setup!$C$5,"",MONTH(A1062)))</f>
      </c>
    </row>
    <row r="1063" spans="1:8" x14ac:dyDescent="0.25">
      <c r="A1063" s="22"/>
      <c r="F1063" s="23"/>
      <c r="H1063" s="24">
        <f>IF(A1063="","",IF(YEAR(A1063)&lt;&gt;Setup!$C$5,"",MONTH(A1063)))</f>
      </c>
    </row>
    <row r="1064" spans="1:8" x14ac:dyDescent="0.25">
      <c r="A1064" s="22"/>
      <c r="F1064" s="23"/>
      <c r="H1064" s="24">
        <f>IF(A1064="","",IF(YEAR(A1064)&lt;&gt;Setup!$C$5,"",MONTH(A1064)))</f>
      </c>
    </row>
    <row r="1065" spans="1:8" x14ac:dyDescent="0.25">
      <c r="A1065" s="22"/>
      <c r="F1065" s="23"/>
      <c r="H1065" s="24">
        <f>IF(A1065="","",IF(YEAR(A1065)&lt;&gt;Setup!$C$5,"",MONTH(A1065)))</f>
      </c>
    </row>
    <row r="1066" spans="1:8" x14ac:dyDescent="0.25">
      <c r="A1066" s="22"/>
      <c r="F1066" s="23"/>
      <c r="H1066" s="24">
        <f>IF(A1066="","",IF(YEAR(A1066)&lt;&gt;Setup!$C$5,"",MONTH(A1066)))</f>
      </c>
    </row>
    <row r="1067" spans="1:8" x14ac:dyDescent="0.25">
      <c r="A1067" s="22"/>
      <c r="F1067" s="23"/>
      <c r="H1067" s="24">
        <f>IF(A1067="","",IF(YEAR(A1067)&lt;&gt;Setup!$C$5,"",MONTH(A1067)))</f>
      </c>
    </row>
    <row r="1068" spans="1:8" x14ac:dyDescent="0.25">
      <c r="A1068" s="22"/>
      <c r="F1068" s="23"/>
      <c r="H1068" s="24">
        <f>IF(A1068="","",IF(YEAR(A1068)&lt;&gt;Setup!$C$5,"",MONTH(A1068)))</f>
      </c>
    </row>
    <row r="1069" spans="1:8" x14ac:dyDescent="0.25">
      <c r="A1069" s="22"/>
      <c r="F1069" s="23"/>
      <c r="H1069" s="24">
        <f>IF(A1069="","",IF(YEAR(A1069)&lt;&gt;Setup!$C$5,"",MONTH(A1069)))</f>
      </c>
    </row>
    <row r="1070" spans="1:8" x14ac:dyDescent="0.25">
      <c r="A1070" s="22"/>
      <c r="F1070" s="23"/>
      <c r="H1070" s="24">
        <f>IF(A1070="","",IF(YEAR(A1070)&lt;&gt;Setup!$C$5,"",MONTH(A1070)))</f>
      </c>
    </row>
    <row r="1071" spans="1:8" x14ac:dyDescent="0.25">
      <c r="A1071" s="22"/>
      <c r="F1071" s="23"/>
      <c r="H1071" s="24">
        <f>IF(A1071="","",IF(YEAR(A1071)&lt;&gt;Setup!$C$5,"",MONTH(A1071)))</f>
      </c>
    </row>
    <row r="1072" spans="1:8" x14ac:dyDescent="0.25">
      <c r="A1072" s="22"/>
      <c r="F1072" s="23"/>
      <c r="H1072" s="24">
        <f>IF(A1072="","",IF(YEAR(A1072)&lt;&gt;Setup!$C$5,"",MONTH(A1072)))</f>
      </c>
    </row>
    <row r="1073" spans="1:8" x14ac:dyDescent="0.25">
      <c r="A1073" s="22"/>
      <c r="F1073" s="23"/>
      <c r="H1073" s="24">
        <f>IF(A1073="","",IF(YEAR(A1073)&lt;&gt;Setup!$C$5,"",MONTH(A1073)))</f>
      </c>
    </row>
    <row r="1074" spans="1:8" x14ac:dyDescent="0.25">
      <c r="A1074" s="22"/>
      <c r="F1074" s="23"/>
      <c r="H1074" s="24">
        <f>IF(A1074="","",IF(YEAR(A1074)&lt;&gt;Setup!$C$5,"",MONTH(A1074)))</f>
      </c>
    </row>
    <row r="1075" spans="1:8" x14ac:dyDescent="0.25">
      <c r="A1075" s="22"/>
      <c r="F1075" s="23"/>
      <c r="H1075" s="24">
        <f>IF(A1075="","",IF(YEAR(A1075)&lt;&gt;Setup!$C$5,"",MONTH(A1075)))</f>
      </c>
    </row>
    <row r="1076" spans="1:8" x14ac:dyDescent="0.25">
      <c r="A1076" s="22"/>
      <c r="F1076" s="23"/>
      <c r="H1076" s="24">
        <f>IF(A1076="","",IF(YEAR(A1076)&lt;&gt;Setup!$C$5,"",MONTH(A1076)))</f>
      </c>
    </row>
    <row r="1077" spans="1:8" x14ac:dyDescent="0.25">
      <c r="A1077" s="22"/>
      <c r="F1077" s="23"/>
      <c r="H1077" s="24">
        <f>IF(A1077="","",IF(YEAR(A1077)&lt;&gt;Setup!$C$5,"",MONTH(A1077)))</f>
      </c>
    </row>
    <row r="1078" spans="1:8" x14ac:dyDescent="0.25">
      <c r="A1078" s="22"/>
      <c r="F1078" s="23"/>
      <c r="H1078" s="24">
        <f>IF(A1078="","",IF(YEAR(A1078)&lt;&gt;Setup!$C$5,"",MONTH(A1078)))</f>
      </c>
    </row>
    <row r="1079" spans="1:8" x14ac:dyDescent="0.25">
      <c r="A1079" s="22"/>
      <c r="F1079" s="23"/>
      <c r="H1079" s="24">
        <f>IF(A1079="","",IF(YEAR(A1079)&lt;&gt;Setup!$C$5,"",MONTH(A1079)))</f>
      </c>
    </row>
    <row r="1080" spans="1:8" x14ac:dyDescent="0.25">
      <c r="A1080" s="22"/>
      <c r="F1080" s="23"/>
      <c r="H1080" s="24">
        <f>IF(A1080="","",IF(YEAR(A1080)&lt;&gt;Setup!$C$5,"",MONTH(A1080)))</f>
      </c>
    </row>
    <row r="1081" spans="1:8" x14ac:dyDescent="0.25">
      <c r="A1081" s="22"/>
      <c r="F1081" s="23"/>
      <c r="H1081" s="24">
        <f>IF(A1081="","",IF(YEAR(A1081)&lt;&gt;Setup!$C$5,"",MONTH(A1081)))</f>
      </c>
    </row>
    <row r="1082" spans="1:8" x14ac:dyDescent="0.25">
      <c r="A1082" s="22"/>
      <c r="F1082" s="23"/>
      <c r="H1082" s="24">
        <f>IF(A1082="","",IF(YEAR(A1082)&lt;&gt;Setup!$C$5,"",MONTH(A1082)))</f>
      </c>
    </row>
    <row r="1083" spans="1:8" x14ac:dyDescent="0.25">
      <c r="A1083" s="22"/>
      <c r="F1083" s="23"/>
      <c r="H1083" s="24">
        <f>IF(A1083="","",IF(YEAR(A1083)&lt;&gt;Setup!$C$5,"",MONTH(A1083)))</f>
      </c>
    </row>
    <row r="1084" spans="1:8" x14ac:dyDescent="0.25">
      <c r="A1084" s="22"/>
      <c r="F1084" s="23"/>
      <c r="H1084" s="24">
        <f>IF(A1084="","",IF(YEAR(A1084)&lt;&gt;Setup!$C$5,"",MONTH(A1084)))</f>
      </c>
    </row>
    <row r="1085" spans="1:8" x14ac:dyDescent="0.25">
      <c r="A1085" s="22"/>
      <c r="F1085" s="23"/>
      <c r="H1085" s="24">
        <f>IF(A1085="","",IF(YEAR(A1085)&lt;&gt;Setup!$C$5,"",MONTH(A1085)))</f>
      </c>
    </row>
    <row r="1086" spans="1:8" x14ac:dyDescent="0.25">
      <c r="A1086" s="22"/>
      <c r="F1086" s="23"/>
      <c r="H1086" s="24">
        <f>IF(A1086="","",IF(YEAR(A1086)&lt;&gt;Setup!$C$5,"",MONTH(A1086)))</f>
      </c>
    </row>
    <row r="1087" spans="1:8" x14ac:dyDescent="0.25">
      <c r="A1087" s="22"/>
      <c r="F1087" s="23"/>
      <c r="H1087" s="24">
        <f>IF(A1087="","",IF(YEAR(A1087)&lt;&gt;Setup!$C$5,"",MONTH(A1087)))</f>
      </c>
    </row>
    <row r="1088" spans="1:8" x14ac:dyDescent="0.25">
      <c r="A1088" s="22"/>
      <c r="F1088" s="23"/>
      <c r="H1088" s="24">
        <f>IF(A1088="","",IF(YEAR(A1088)&lt;&gt;Setup!$C$5,"",MONTH(A1088)))</f>
      </c>
    </row>
    <row r="1089" spans="1:8" x14ac:dyDescent="0.25">
      <c r="A1089" s="22"/>
      <c r="F1089" s="23"/>
      <c r="H1089" s="24">
        <f>IF(A1089="","",IF(YEAR(A1089)&lt;&gt;Setup!$C$5,"",MONTH(A1089)))</f>
      </c>
    </row>
    <row r="1090" spans="1:8" x14ac:dyDescent="0.25">
      <c r="A1090" s="22"/>
      <c r="F1090" s="23"/>
      <c r="H1090" s="24">
        <f>IF(A1090="","",IF(YEAR(A1090)&lt;&gt;Setup!$C$5,"",MONTH(A1090)))</f>
      </c>
    </row>
    <row r="1091" spans="1:8" x14ac:dyDescent="0.25">
      <c r="A1091" s="22"/>
      <c r="F1091" s="23"/>
      <c r="H1091" s="24">
        <f>IF(A1091="","",IF(YEAR(A1091)&lt;&gt;Setup!$C$5,"",MONTH(A1091)))</f>
      </c>
    </row>
    <row r="1092" spans="1:8" x14ac:dyDescent="0.25">
      <c r="A1092" s="22"/>
      <c r="F1092" s="23"/>
      <c r="H1092" s="24">
        <f>IF(A1092="","",IF(YEAR(A1092)&lt;&gt;Setup!$C$5,"",MONTH(A1092)))</f>
      </c>
    </row>
    <row r="1093" spans="1:8" x14ac:dyDescent="0.25">
      <c r="A1093" s="22"/>
      <c r="F1093" s="23"/>
      <c r="H1093" s="24">
        <f>IF(A1093="","",IF(YEAR(A1093)&lt;&gt;Setup!$C$5,"",MONTH(A1093)))</f>
      </c>
    </row>
    <row r="1094" spans="1:8" x14ac:dyDescent="0.25">
      <c r="A1094" s="22"/>
      <c r="F1094" s="23"/>
      <c r="H1094" s="24">
        <f>IF(A1094="","",IF(YEAR(A1094)&lt;&gt;Setup!$C$5,"",MONTH(A1094)))</f>
      </c>
    </row>
    <row r="1095" spans="1:8" x14ac:dyDescent="0.25">
      <c r="A1095" s="22"/>
      <c r="F1095" s="23"/>
      <c r="H1095" s="24">
        <f>IF(A1095="","",IF(YEAR(A1095)&lt;&gt;Setup!$C$5,"",MONTH(A1095)))</f>
      </c>
    </row>
    <row r="1096" spans="1:8" x14ac:dyDescent="0.25">
      <c r="A1096" s="22"/>
      <c r="F1096" s="23"/>
      <c r="H1096" s="24">
        <f>IF(A1096="","",IF(YEAR(A1096)&lt;&gt;Setup!$C$5,"",MONTH(A1096)))</f>
      </c>
    </row>
    <row r="1097" spans="1:8" x14ac:dyDescent="0.25">
      <c r="A1097" s="22"/>
      <c r="F1097" s="23"/>
      <c r="H1097" s="24">
        <f>IF(A1097="","",IF(YEAR(A1097)&lt;&gt;Setup!$C$5,"",MONTH(A1097)))</f>
      </c>
    </row>
    <row r="1098" spans="1:8" x14ac:dyDescent="0.25">
      <c r="A1098" s="22"/>
      <c r="F1098" s="23"/>
      <c r="H1098" s="24">
        <f>IF(A1098="","",IF(YEAR(A1098)&lt;&gt;Setup!$C$5,"",MONTH(A1098)))</f>
      </c>
    </row>
    <row r="1099" spans="1:8" x14ac:dyDescent="0.25">
      <c r="A1099" s="22"/>
      <c r="F1099" s="23"/>
      <c r="H1099" s="24">
        <f>IF(A1099="","",IF(YEAR(A1099)&lt;&gt;Setup!$C$5,"",MONTH(A1099)))</f>
      </c>
    </row>
    <row r="1100" spans="1:8" x14ac:dyDescent="0.25">
      <c r="A1100" s="22"/>
      <c r="F1100" s="23"/>
      <c r="H1100" s="24">
        <f>IF(A1100="","",IF(YEAR(A1100)&lt;&gt;Setup!$C$5,"",MONTH(A1100)))</f>
      </c>
    </row>
    <row r="1101" spans="1:8" x14ac:dyDescent="0.25">
      <c r="A1101" s="22"/>
      <c r="F1101" s="23"/>
      <c r="H1101" s="24">
        <f>IF(A1101="","",IF(YEAR(A1101)&lt;&gt;Setup!$C$5,"",MONTH(A1101)))</f>
      </c>
    </row>
    <row r="1102" spans="1:8" x14ac:dyDescent="0.25">
      <c r="A1102" s="22"/>
      <c r="F1102" s="23"/>
      <c r="H1102" s="24">
        <f>IF(A1102="","",IF(YEAR(A1102)&lt;&gt;Setup!$C$5,"",MONTH(A1102)))</f>
      </c>
    </row>
    <row r="1103" spans="1:8" x14ac:dyDescent="0.25">
      <c r="A1103" s="22"/>
      <c r="F1103" s="23"/>
      <c r="H1103" s="24">
        <f>IF(A1103="","",IF(YEAR(A1103)&lt;&gt;Setup!$C$5,"",MONTH(A1103)))</f>
      </c>
    </row>
    <row r="1104" spans="1:8" x14ac:dyDescent="0.25">
      <c r="A1104" s="22"/>
      <c r="F1104" s="23"/>
      <c r="H1104" s="24">
        <f>IF(A1104="","",IF(YEAR(A1104)&lt;&gt;Setup!$C$5,"",MONTH(A1104)))</f>
      </c>
    </row>
    <row r="1105" spans="1:8" x14ac:dyDescent="0.25">
      <c r="A1105" s="22"/>
      <c r="F1105" s="23"/>
      <c r="H1105" s="24">
        <f>IF(A1105="","",IF(YEAR(A1105)&lt;&gt;Setup!$C$5,"",MONTH(A1105)))</f>
      </c>
    </row>
    <row r="1106" spans="1:8" x14ac:dyDescent="0.25">
      <c r="A1106" s="22"/>
      <c r="F1106" s="23"/>
      <c r="H1106" s="24">
        <f>IF(A1106="","",IF(YEAR(A1106)&lt;&gt;Setup!$C$5,"",MONTH(A1106)))</f>
      </c>
    </row>
    <row r="1107" spans="1:8" x14ac:dyDescent="0.25">
      <c r="A1107" s="22"/>
      <c r="F1107" s="23"/>
      <c r="H1107" s="24">
        <f>IF(A1107="","",IF(YEAR(A1107)&lt;&gt;Setup!$C$5,"",MONTH(A1107)))</f>
      </c>
    </row>
    <row r="1108" spans="1:8" x14ac:dyDescent="0.25">
      <c r="A1108" s="22"/>
      <c r="F1108" s="23"/>
      <c r="H1108" s="24">
        <f>IF(A1108="","",IF(YEAR(A1108)&lt;&gt;Setup!$C$5,"",MONTH(A1108)))</f>
      </c>
    </row>
    <row r="1109" spans="1:8" x14ac:dyDescent="0.25">
      <c r="A1109" s="22"/>
      <c r="F1109" s="23"/>
      <c r="H1109" s="24">
        <f>IF(A1109="","",IF(YEAR(A1109)&lt;&gt;Setup!$C$5,"",MONTH(A1109)))</f>
      </c>
    </row>
    <row r="1110" spans="1:8" x14ac:dyDescent="0.25">
      <c r="A1110" s="22"/>
      <c r="F1110" s="23"/>
      <c r="H1110" s="24">
        <f>IF(A1110="","",IF(YEAR(A1110)&lt;&gt;Setup!$C$5,"",MONTH(A1110)))</f>
      </c>
    </row>
    <row r="1111" spans="1:8" x14ac:dyDescent="0.25">
      <c r="A1111" s="22"/>
      <c r="F1111" s="23"/>
      <c r="H1111" s="24">
        <f>IF(A1111="","",IF(YEAR(A1111)&lt;&gt;Setup!$C$5,"",MONTH(A1111)))</f>
      </c>
    </row>
    <row r="1112" spans="1:8" x14ac:dyDescent="0.25">
      <c r="A1112" s="22"/>
      <c r="F1112" s="23"/>
      <c r="H1112" s="24">
        <f>IF(A1112="","",IF(YEAR(A1112)&lt;&gt;Setup!$C$5,"",MONTH(A1112)))</f>
      </c>
    </row>
    <row r="1113" spans="1:8" x14ac:dyDescent="0.25">
      <c r="A1113" s="22"/>
      <c r="F1113" s="23"/>
      <c r="H1113" s="24">
        <f>IF(A1113="","",IF(YEAR(A1113)&lt;&gt;Setup!$C$5,"",MONTH(A1113)))</f>
      </c>
    </row>
    <row r="1114" spans="1:8" x14ac:dyDescent="0.25">
      <c r="A1114" s="22"/>
      <c r="F1114" s="23"/>
      <c r="H1114" s="24">
        <f>IF(A1114="","",IF(YEAR(A1114)&lt;&gt;Setup!$C$5,"",MONTH(A1114)))</f>
      </c>
    </row>
    <row r="1115" spans="1:8" x14ac:dyDescent="0.25">
      <c r="A1115" s="22"/>
      <c r="F1115" s="23"/>
      <c r="H1115" s="24">
        <f>IF(A1115="","",IF(YEAR(A1115)&lt;&gt;Setup!$C$5,"",MONTH(A1115)))</f>
      </c>
    </row>
    <row r="1116" spans="1:8" x14ac:dyDescent="0.25">
      <c r="A1116" s="22"/>
      <c r="F1116" s="23"/>
      <c r="H1116" s="24">
        <f>IF(A1116="","",IF(YEAR(A1116)&lt;&gt;Setup!$C$5,"",MONTH(A1116)))</f>
      </c>
    </row>
    <row r="1117" spans="1:8" x14ac:dyDescent="0.25">
      <c r="A1117" s="22"/>
      <c r="F1117" s="23"/>
      <c r="H1117" s="24">
        <f>IF(A1117="","",IF(YEAR(A1117)&lt;&gt;Setup!$C$5,"",MONTH(A1117)))</f>
      </c>
    </row>
    <row r="1118" spans="1:8" x14ac:dyDescent="0.25">
      <c r="A1118" s="22"/>
      <c r="F1118" s="23"/>
      <c r="H1118" s="24">
        <f>IF(A1118="","",IF(YEAR(A1118)&lt;&gt;Setup!$C$5,"",MONTH(A1118)))</f>
      </c>
    </row>
    <row r="1119" spans="1:8" x14ac:dyDescent="0.25">
      <c r="A1119" s="22"/>
      <c r="F1119" s="23"/>
      <c r="H1119" s="24">
        <f>IF(A1119="","",IF(YEAR(A1119)&lt;&gt;Setup!$C$5,"",MONTH(A1119)))</f>
      </c>
    </row>
    <row r="1120" spans="1:8" x14ac:dyDescent="0.25">
      <c r="A1120" s="22"/>
      <c r="F1120" s="23"/>
      <c r="H1120" s="24">
        <f>IF(A1120="","",IF(YEAR(A1120)&lt;&gt;Setup!$C$5,"",MONTH(A1120)))</f>
      </c>
    </row>
    <row r="1121" spans="1:8" x14ac:dyDescent="0.25">
      <c r="A1121" s="22"/>
      <c r="F1121" s="23"/>
      <c r="H1121" s="24">
        <f>IF(A1121="","",IF(YEAR(A1121)&lt;&gt;Setup!$C$5,"",MONTH(A1121)))</f>
      </c>
    </row>
    <row r="1122" spans="1:8" x14ac:dyDescent="0.25">
      <c r="A1122" s="22"/>
      <c r="F1122" s="23"/>
      <c r="H1122" s="24">
        <f>IF(A1122="","",IF(YEAR(A1122)&lt;&gt;Setup!$C$5,"",MONTH(A1122)))</f>
      </c>
    </row>
    <row r="1123" spans="1:8" x14ac:dyDescent="0.25">
      <c r="A1123" s="22"/>
      <c r="F1123" s="23"/>
      <c r="H1123" s="24">
        <f>IF(A1123="","",IF(YEAR(A1123)&lt;&gt;Setup!$C$5,"",MONTH(A1123)))</f>
      </c>
    </row>
    <row r="1124" spans="1:8" x14ac:dyDescent="0.25">
      <c r="A1124" s="22"/>
      <c r="F1124" s="23"/>
      <c r="H1124" s="24">
        <f>IF(A1124="","",IF(YEAR(A1124)&lt;&gt;Setup!$C$5,"",MONTH(A1124)))</f>
      </c>
    </row>
    <row r="1125" spans="1:8" x14ac:dyDescent="0.25">
      <c r="A1125" s="22"/>
      <c r="F1125" s="23"/>
      <c r="H1125" s="24">
        <f>IF(A1125="","",IF(YEAR(A1125)&lt;&gt;Setup!$C$5,"",MONTH(A1125)))</f>
      </c>
    </row>
    <row r="1126" spans="1:8" x14ac:dyDescent="0.25">
      <c r="A1126" s="22"/>
      <c r="F1126" s="23"/>
      <c r="H1126" s="24">
        <f>IF(A1126="","",IF(YEAR(A1126)&lt;&gt;Setup!$C$5,"",MONTH(A1126)))</f>
      </c>
    </row>
    <row r="1127" spans="1:8" x14ac:dyDescent="0.25">
      <c r="A1127" s="22"/>
      <c r="F1127" s="23"/>
      <c r="H1127" s="24">
        <f>IF(A1127="","",IF(YEAR(A1127)&lt;&gt;Setup!$C$5,"",MONTH(A1127)))</f>
      </c>
    </row>
    <row r="1128" spans="1:8" x14ac:dyDescent="0.25">
      <c r="A1128" s="22"/>
      <c r="F1128" s="23"/>
      <c r="H1128" s="24">
        <f>IF(A1128="","",IF(YEAR(A1128)&lt;&gt;Setup!$C$5,"",MONTH(A1128)))</f>
      </c>
    </row>
    <row r="1129" spans="1:8" x14ac:dyDescent="0.25">
      <c r="A1129" s="22"/>
      <c r="F1129" s="23"/>
      <c r="H1129" s="24">
        <f>IF(A1129="","",IF(YEAR(A1129)&lt;&gt;Setup!$C$5,"",MONTH(A1129)))</f>
      </c>
    </row>
    <row r="1130" spans="1:8" x14ac:dyDescent="0.25">
      <c r="A1130" s="22"/>
      <c r="F1130" s="23"/>
      <c r="H1130" s="24">
        <f>IF(A1130="","",IF(YEAR(A1130)&lt;&gt;Setup!$C$5,"",MONTH(A1130)))</f>
      </c>
    </row>
    <row r="1131" spans="1:8" x14ac:dyDescent="0.25">
      <c r="A1131" s="22"/>
      <c r="F1131" s="23"/>
      <c r="H1131" s="24">
        <f>IF(A1131="","",IF(YEAR(A1131)&lt;&gt;Setup!$C$5,"",MONTH(A1131)))</f>
      </c>
    </row>
    <row r="1132" spans="1:8" x14ac:dyDescent="0.25">
      <c r="A1132" s="22"/>
      <c r="F1132" s="23"/>
      <c r="H1132" s="24">
        <f>IF(A1132="","",IF(YEAR(A1132)&lt;&gt;Setup!$C$5,"",MONTH(A1132)))</f>
      </c>
    </row>
    <row r="1133" spans="1:8" x14ac:dyDescent="0.25">
      <c r="A1133" s="22"/>
      <c r="F1133" s="23"/>
      <c r="H1133" s="24">
        <f>IF(A1133="","",IF(YEAR(A1133)&lt;&gt;Setup!$C$5,"",MONTH(A1133)))</f>
      </c>
    </row>
    <row r="1134" spans="1:8" x14ac:dyDescent="0.25">
      <c r="A1134" s="22"/>
      <c r="F1134" s="23"/>
      <c r="H1134" s="24">
        <f>IF(A1134="","",IF(YEAR(A1134)&lt;&gt;Setup!$C$5,"",MONTH(A1134)))</f>
      </c>
    </row>
    <row r="1135" spans="1:8" x14ac:dyDescent="0.25">
      <c r="A1135" s="22"/>
      <c r="F1135" s="23"/>
      <c r="H1135" s="24">
        <f>IF(A1135="","",IF(YEAR(A1135)&lt;&gt;Setup!$C$5,"",MONTH(A1135)))</f>
      </c>
    </row>
    <row r="1136" spans="1:8" x14ac:dyDescent="0.25">
      <c r="A1136" s="22"/>
      <c r="F1136" s="23"/>
      <c r="H1136" s="24">
        <f>IF(A1136="","",IF(YEAR(A1136)&lt;&gt;Setup!$C$5,"",MONTH(A1136)))</f>
      </c>
    </row>
    <row r="1137" spans="1:8" x14ac:dyDescent="0.25">
      <c r="A1137" s="22"/>
      <c r="F1137" s="23"/>
      <c r="H1137" s="24">
        <f>IF(A1137="","",IF(YEAR(A1137)&lt;&gt;Setup!$C$5,"",MONTH(A1137)))</f>
      </c>
    </row>
    <row r="1138" spans="1:8" x14ac:dyDescent="0.25">
      <c r="A1138" s="22"/>
      <c r="F1138" s="23"/>
      <c r="H1138" s="24">
        <f>IF(A1138="","",IF(YEAR(A1138)&lt;&gt;Setup!$C$5,"",MONTH(A1138)))</f>
      </c>
    </row>
    <row r="1139" spans="1:8" x14ac:dyDescent="0.25">
      <c r="A1139" s="22"/>
      <c r="F1139" s="23"/>
      <c r="H1139" s="24">
        <f>IF(A1139="","",IF(YEAR(A1139)&lt;&gt;Setup!$C$5,"",MONTH(A1139)))</f>
      </c>
    </row>
    <row r="1140" spans="1:8" x14ac:dyDescent="0.25">
      <c r="A1140" s="22"/>
      <c r="F1140" s="23"/>
      <c r="H1140" s="24">
        <f>IF(A1140="","",IF(YEAR(A1140)&lt;&gt;Setup!$C$5,"",MONTH(A1140)))</f>
      </c>
    </row>
    <row r="1141" spans="1:8" x14ac:dyDescent="0.25">
      <c r="A1141" s="22"/>
      <c r="F1141" s="23"/>
      <c r="H1141" s="24">
        <f>IF(A1141="","",IF(YEAR(A1141)&lt;&gt;Setup!$C$5,"",MONTH(A1141)))</f>
      </c>
    </row>
    <row r="1142" spans="1:8" x14ac:dyDescent="0.25">
      <c r="A1142" s="22"/>
      <c r="F1142" s="23"/>
      <c r="H1142" s="24">
        <f>IF(A1142="","",IF(YEAR(A1142)&lt;&gt;Setup!$C$5,"",MONTH(A1142)))</f>
      </c>
    </row>
    <row r="1143" spans="1:8" x14ac:dyDescent="0.25">
      <c r="A1143" s="22"/>
      <c r="F1143" s="23"/>
      <c r="H1143" s="24">
        <f>IF(A1143="","",IF(YEAR(A1143)&lt;&gt;Setup!$C$5,"",MONTH(A1143)))</f>
      </c>
    </row>
    <row r="1144" spans="1:8" x14ac:dyDescent="0.25">
      <c r="A1144" s="22"/>
      <c r="F1144" s="23"/>
      <c r="H1144" s="24">
        <f>IF(A1144="","",IF(YEAR(A1144)&lt;&gt;Setup!$C$5,"",MONTH(A1144)))</f>
      </c>
    </row>
    <row r="1145" spans="1:8" x14ac:dyDescent="0.25">
      <c r="A1145" s="22"/>
      <c r="F1145" s="23"/>
      <c r="H1145" s="24">
        <f>IF(A1145="","",IF(YEAR(A1145)&lt;&gt;Setup!$C$5,"",MONTH(A1145)))</f>
      </c>
    </row>
    <row r="1146" spans="1:8" x14ac:dyDescent="0.25">
      <c r="A1146" s="22"/>
      <c r="F1146" s="23"/>
      <c r="H1146" s="24">
        <f>IF(A1146="","",IF(YEAR(A1146)&lt;&gt;Setup!$C$5,"",MONTH(A1146)))</f>
      </c>
    </row>
    <row r="1147" spans="1:8" x14ac:dyDescent="0.25">
      <c r="A1147" s="22"/>
      <c r="F1147" s="23"/>
      <c r="H1147" s="24">
        <f>IF(A1147="","",IF(YEAR(A1147)&lt;&gt;Setup!$C$5,"",MONTH(A1147)))</f>
      </c>
    </row>
    <row r="1148" spans="1:8" x14ac:dyDescent="0.25">
      <c r="A1148" s="22"/>
      <c r="F1148" s="23"/>
      <c r="H1148" s="24">
        <f>IF(A1148="","",IF(YEAR(A1148)&lt;&gt;Setup!$C$5,"",MONTH(A1148)))</f>
      </c>
    </row>
    <row r="1149" spans="1:8" x14ac:dyDescent="0.25">
      <c r="A1149" s="22"/>
      <c r="F1149" s="23"/>
      <c r="H1149" s="24">
        <f>IF(A1149="","",IF(YEAR(A1149)&lt;&gt;Setup!$C$5,"",MONTH(A1149)))</f>
      </c>
    </row>
    <row r="1150" spans="1:8" x14ac:dyDescent="0.25">
      <c r="A1150" s="22"/>
      <c r="F1150" s="23"/>
      <c r="H1150" s="24">
        <f>IF(A1150="","",IF(YEAR(A1150)&lt;&gt;Setup!$C$5,"",MONTH(A1150)))</f>
      </c>
    </row>
    <row r="1151" spans="1:8" x14ac:dyDescent="0.25">
      <c r="A1151" s="22"/>
      <c r="F1151" s="23"/>
      <c r="H1151" s="24">
        <f>IF(A1151="","",IF(YEAR(A1151)&lt;&gt;Setup!$C$5,"",MONTH(A1151)))</f>
      </c>
    </row>
    <row r="1152" spans="1:8" x14ac:dyDescent="0.25">
      <c r="A1152" s="22"/>
      <c r="F1152" s="23"/>
      <c r="H1152" s="24">
        <f>IF(A1152="","",IF(YEAR(A1152)&lt;&gt;Setup!$C$5,"",MONTH(A1152)))</f>
      </c>
    </row>
    <row r="1153" spans="1:8" x14ac:dyDescent="0.25">
      <c r="A1153" s="22"/>
      <c r="F1153" s="23"/>
      <c r="H1153" s="24">
        <f>IF(A1153="","",IF(YEAR(A1153)&lt;&gt;Setup!$C$5,"",MONTH(A1153)))</f>
      </c>
    </row>
    <row r="1154" spans="1:8" x14ac:dyDescent="0.25">
      <c r="A1154" s="22"/>
      <c r="F1154" s="23"/>
      <c r="H1154" s="24">
        <f>IF(A1154="","",IF(YEAR(A1154)&lt;&gt;Setup!$C$5,"",MONTH(A1154)))</f>
      </c>
    </row>
    <row r="1155" spans="1:8" x14ac:dyDescent="0.25">
      <c r="A1155" s="22"/>
      <c r="F1155" s="23"/>
      <c r="H1155" s="24">
        <f>IF(A1155="","",IF(YEAR(A1155)&lt;&gt;Setup!$C$5,"",MONTH(A1155)))</f>
      </c>
    </row>
    <row r="1156" spans="1:8" x14ac:dyDescent="0.25">
      <c r="A1156" s="22"/>
      <c r="F1156" s="23"/>
      <c r="H1156" s="24">
        <f>IF(A1156="","",IF(YEAR(A1156)&lt;&gt;Setup!$C$5,"",MONTH(A1156)))</f>
      </c>
    </row>
    <row r="1157" spans="1:8" x14ac:dyDescent="0.25">
      <c r="A1157" s="22"/>
      <c r="F1157" s="23"/>
      <c r="H1157" s="24">
        <f>IF(A1157="","",IF(YEAR(A1157)&lt;&gt;Setup!$C$5,"",MONTH(A1157)))</f>
      </c>
    </row>
    <row r="1158" spans="1:8" x14ac:dyDescent="0.25">
      <c r="A1158" s="22"/>
      <c r="F1158" s="23"/>
      <c r="H1158" s="24">
        <f>IF(A1158="","",IF(YEAR(A1158)&lt;&gt;Setup!$C$5,"",MONTH(A1158)))</f>
      </c>
    </row>
    <row r="1159" spans="1:8" x14ac:dyDescent="0.25">
      <c r="A1159" s="22"/>
      <c r="F1159" s="23"/>
      <c r="H1159" s="24">
        <f>IF(A1159="","",IF(YEAR(A1159)&lt;&gt;Setup!$C$5,"",MONTH(A1159)))</f>
      </c>
    </row>
    <row r="1160" spans="1:8" x14ac:dyDescent="0.25">
      <c r="A1160" s="22"/>
      <c r="F1160" s="23"/>
      <c r="H1160" s="24">
        <f>IF(A1160="","",IF(YEAR(A1160)&lt;&gt;Setup!$C$5,"",MONTH(A1160)))</f>
      </c>
    </row>
    <row r="1161" spans="1:8" x14ac:dyDescent="0.25">
      <c r="A1161" s="22"/>
      <c r="F1161" s="23"/>
      <c r="H1161" s="24">
        <f>IF(A1161="","",IF(YEAR(A1161)&lt;&gt;Setup!$C$5,"",MONTH(A1161)))</f>
      </c>
    </row>
    <row r="1162" spans="1:8" x14ac:dyDescent="0.25">
      <c r="A1162" s="22"/>
      <c r="F1162" s="23"/>
      <c r="H1162" s="24">
        <f>IF(A1162="","",IF(YEAR(A1162)&lt;&gt;Setup!$C$5,"",MONTH(A1162)))</f>
      </c>
    </row>
    <row r="1163" spans="1:8" x14ac:dyDescent="0.25">
      <c r="A1163" s="22"/>
      <c r="F1163" s="23"/>
      <c r="H1163" s="24">
        <f>IF(A1163="","",IF(YEAR(A1163)&lt;&gt;Setup!$C$5,"",MONTH(A1163)))</f>
      </c>
    </row>
    <row r="1164" spans="1:8" x14ac:dyDescent="0.25">
      <c r="A1164" s="22"/>
      <c r="F1164" s="23"/>
      <c r="H1164" s="24">
        <f>IF(A1164="","",IF(YEAR(A1164)&lt;&gt;Setup!$C$5,"",MONTH(A1164)))</f>
      </c>
    </row>
    <row r="1165" spans="1:8" x14ac:dyDescent="0.25">
      <c r="A1165" s="22"/>
      <c r="F1165" s="23"/>
      <c r="H1165" s="24">
        <f>IF(A1165="","",IF(YEAR(A1165)&lt;&gt;Setup!$C$5,"",MONTH(A1165)))</f>
      </c>
    </row>
    <row r="1166" spans="1:8" x14ac:dyDescent="0.25">
      <c r="A1166" s="22"/>
      <c r="F1166" s="23"/>
      <c r="H1166" s="24">
        <f>IF(A1166="","",IF(YEAR(A1166)&lt;&gt;Setup!$C$5,"",MONTH(A1166)))</f>
      </c>
    </row>
    <row r="1167" spans="1:8" x14ac:dyDescent="0.25">
      <c r="A1167" s="22"/>
      <c r="F1167" s="23"/>
      <c r="H1167" s="24">
        <f>IF(A1167="","",IF(YEAR(A1167)&lt;&gt;Setup!$C$5,"",MONTH(A1167)))</f>
      </c>
    </row>
    <row r="1168" spans="1:8" x14ac:dyDescent="0.25">
      <c r="A1168" s="22"/>
      <c r="F1168" s="23"/>
      <c r="H1168" s="24">
        <f>IF(A1168="","",IF(YEAR(A1168)&lt;&gt;Setup!$C$5,"",MONTH(A1168)))</f>
      </c>
    </row>
    <row r="1169" spans="1:8" x14ac:dyDescent="0.25">
      <c r="A1169" s="22"/>
      <c r="F1169" s="23"/>
      <c r="H1169" s="24">
        <f>IF(A1169="","",IF(YEAR(A1169)&lt;&gt;Setup!$C$5,"",MONTH(A1169)))</f>
      </c>
    </row>
    <row r="1170" spans="1:8" x14ac:dyDescent="0.25">
      <c r="A1170" s="22"/>
      <c r="F1170" s="23"/>
      <c r="H1170" s="24">
        <f>IF(A1170="","",IF(YEAR(A1170)&lt;&gt;Setup!$C$5,"",MONTH(A1170)))</f>
      </c>
    </row>
    <row r="1171" spans="1:8" x14ac:dyDescent="0.25">
      <c r="A1171" s="22"/>
      <c r="F1171" s="23"/>
      <c r="H1171" s="24">
        <f>IF(A1171="","",IF(YEAR(A1171)&lt;&gt;Setup!$C$5,"",MONTH(A1171)))</f>
      </c>
    </row>
    <row r="1172" spans="1:8" x14ac:dyDescent="0.25">
      <c r="A1172" s="22"/>
      <c r="F1172" s="23"/>
      <c r="H1172" s="24">
        <f>IF(A1172="","",IF(YEAR(A1172)&lt;&gt;Setup!$C$5,"",MONTH(A1172)))</f>
      </c>
    </row>
    <row r="1173" spans="1:8" x14ac:dyDescent="0.25">
      <c r="A1173" s="22"/>
      <c r="F1173" s="23"/>
      <c r="H1173" s="24">
        <f>IF(A1173="","",IF(YEAR(A1173)&lt;&gt;Setup!$C$5,"",MONTH(A1173)))</f>
      </c>
    </row>
    <row r="1174" spans="1:8" x14ac:dyDescent="0.25">
      <c r="A1174" s="22"/>
      <c r="F1174" s="23"/>
      <c r="H1174" s="24">
        <f>IF(A1174="","",IF(YEAR(A1174)&lt;&gt;Setup!$C$5,"",MONTH(A1174)))</f>
      </c>
    </row>
    <row r="1175" spans="1:8" x14ac:dyDescent="0.25">
      <c r="A1175" s="22"/>
      <c r="F1175" s="23"/>
      <c r="H1175" s="24">
        <f>IF(A1175="","",IF(YEAR(A1175)&lt;&gt;Setup!$C$5,"",MONTH(A1175)))</f>
      </c>
    </row>
    <row r="1176" spans="1:8" x14ac:dyDescent="0.25">
      <c r="A1176" s="22"/>
      <c r="F1176" s="23"/>
      <c r="H1176" s="24">
        <f>IF(A1176="","",IF(YEAR(A1176)&lt;&gt;Setup!$C$5,"",MONTH(A1176)))</f>
      </c>
    </row>
    <row r="1177" spans="1:8" x14ac:dyDescent="0.25">
      <c r="A1177" s="22"/>
      <c r="F1177" s="23"/>
      <c r="H1177" s="24">
        <f>IF(A1177="","",IF(YEAR(A1177)&lt;&gt;Setup!$C$5,"",MONTH(A1177)))</f>
      </c>
    </row>
    <row r="1178" spans="1:8" x14ac:dyDescent="0.25">
      <c r="A1178" s="22"/>
      <c r="F1178" s="23"/>
      <c r="H1178" s="24">
        <f>IF(A1178="","",IF(YEAR(A1178)&lt;&gt;Setup!$C$5,"",MONTH(A1178)))</f>
      </c>
    </row>
    <row r="1179" spans="1:8" x14ac:dyDescent="0.25">
      <c r="A1179" s="22"/>
      <c r="F1179" s="23"/>
      <c r="H1179" s="24">
        <f>IF(A1179="","",IF(YEAR(A1179)&lt;&gt;Setup!$C$5,"",MONTH(A1179)))</f>
      </c>
    </row>
    <row r="1180" spans="1:8" x14ac:dyDescent="0.25">
      <c r="A1180" s="22"/>
      <c r="F1180" s="23"/>
      <c r="H1180" s="24">
        <f>IF(A1180="","",IF(YEAR(A1180)&lt;&gt;Setup!$C$5,"",MONTH(A1180)))</f>
      </c>
    </row>
    <row r="1181" spans="1:8" x14ac:dyDescent="0.25">
      <c r="A1181" s="22"/>
      <c r="F1181" s="23"/>
      <c r="H1181" s="24">
        <f>IF(A1181="","",IF(YEAR(A1181)&lt;&gt;Setup!$C$5,"",MONTH(A1181)))</f>
      </c>
    </row>
    <row r="1182" spans="1:8" x14ac:dyDescent="0.25">
      <c r="A1182" s="22"/>
      <c r="F1182" s="23"/>
      <c r="H1182" s="24">
        <f>IF(A1182="","",IF(YEAR(A1182)&lt;&gt;Setup!$C$5,"",MONTH(A1182)))</f>
      </c>
    </row>
    <row r="1183" spans="1:8" x14ac:dyDescent="0.25">
      <c r="A1183" s="22"/>
      <c r="F1183" s="23"/>
      <c r="H1183" s="24">
        <f>IF(A1183="","",IF(YEAR(A1183)&lt;&gt;Setup!$C$5,"",MONTH(A1183)))</f>
      </c>
    </row>
    <row r="1184" spans="1:8" x14ac:dyDescent="0.25">
      <c r="A1184" s="22"/>
      <c r="F1184" s="23"/>
      <c r="H1184" s="24">
        <f>IF(A1184="","",IF(YEAR(A1184)&lt;&gt;Setup!$C$5,"",MONTH(A1184)))</f>
      </c>
    </row>
    <row r="1185" spans="1:8" x14ac:dyDescent="0.25">
      <c r="A1185" s="22"/>
      <c r="F1185" s="23"/>
      <c r="H1185" s="24">
        <f>IF(A1185="","",IF(YEAR(A1185)&lt;&gt;Setup!$C$5,"",MONTH(A1185)))</f>
      </c>
    </row>
    <row r="1186" spans="1:8" x14ac:dyDescent="0.25">
      <c r="A1186" s="22"/>
      <c r="F1186" s="23"/>
      <c r="H1186" s="24">
        <f>IF(A1186="","",IF(YEAR(A1186)&lt;&gt;Setup!$C$5,"",MONTH(A1186)))</f>
      </c>
    </row>
    <row r="1187" spans="1:8" x14ac:dyDescent="0.25">
      <c r="A1187" s="22"/>
      <c r="F1187" s="23"/>
      <c r="H1187" s="24">
        <f>IF(A1187="","",IF(YEAR(A1187)&lt;&gt;Setup!$C$5,"",MONTH(A1187)))</f>
      </c>
    </row>
    <row r="1188" spans="1:8" x14ac:dyDescent="0.25">
      <c r="A1188" s="22"/>
      <c r="F1188" s="23"/>
      <c r="H1188" s="24">
        <f>IF(A1188="","",IF(YEAR(A1188)&lt;&gt;Setup!$C$5,"",MONTH(A1188)))</f>
      </c>
    </row>
    <row r="1189" spans="1:8" x14ac:dyDescent="0.25">
      <c r="A1189" s="22"/>
      <c r="F1189" s="23"/>
      <c r="H1189" s="24">
        <f>IF(A1189="","",IF(YEAR(A1189)&lt;&gt;Setup!$C$5,"",MONTH(A1189)))</f>
      </c>
    </row>
    <row r="1190" spans="1:8" x14ac:dyDescent="0.25">
      <c r="A1190" s="22"/>
      <c r="F1190" s="23"/>
      <c r="H1190" s="24">
        <f>IF(A1190="","",IF(YEAR(A1190)&lt;&gt;Setup!$C$5,"",MONTH(A1190)))</f>
      </c>
    </row>
    <row r="1191" spans="1:8" x14ac:dyDescent="0.25">
      <c r="A1191" s="22"/>
      <c r="F1191" s="23"/>
      <c r="H1191" s="24">
        <f>IF(A1191="","",IF(YEAR(A1191)&lt;&gt;Setup!$C$5,"",MONTH(A1191)))</f>
      </c>
    </row>
    <row r="1192" spans="1:8" x14ac:dyDescent="0.25">
      <c r="A1192" s="22"/>
      <c r="F1192" s="23"/>
      <c r="H1192" s="24">
        <f>IF(A1192="","",IF(YEAR(A1192)&lt;&gt;Setup!$C$5,"",MONTH(A1192)))</f>
      </c>
    </row>
    <row r="1193" spans="1:8" x14ac:dyDescent="0.25">
      <c r="A1193" s="22"/>
      <c r="F1193" s="23"/>
      <c r="H1193" s="24">
        <f>IF(A1193="","",IF(YEAR(A1193)&lt;&gt;Setup!$C$5,"",MONTH(A1193)))</f>
      </c>
    </row>
    <row r="1194" spans="1:8" x14ac:dyDescent="0.25">
      <c r="A1194" s="22"/>
      <c r="F1194" s="23"/>
      <c r="H1194" s="24">
        <f>IF(A1194="","",IF(YEAR(A1194)&lt;&gt;Setup!$C$5,"",MONTH(A1194)))</f>
      </c>
    </row>
    <row r="1195" spans="1:8" x14ac:dyDescent="0.25">
      <c r="A1195" s="22"/>
      <c r="F1195" s="23"/>
      <c r="H1195" s="24">
        <f>IF(A1195="","",IF(YEAR(A1195)&lt;&gt;Setup!$C$5,"",MONTH(A1195)))</f>
      </c>
    </row>
    <row r="1196" spans="1:8" x14ac:dyDescent="0.25">
      <c r="A1196" s="22"/>
      <c r="F1196" s="23"/>
      <c r="H1196" s="24">
        <f>IF(A1196="","",IF(YEAR(A1196)&lt;&gt;Setup!$C$5,"",MONTH(A1196)))</f>
      </c>
    </row>
    <row r="1197" spans="1:8" x14ac:dyDescent="0.25">
      <c r="A1197" s="22"/>
      <c r="F1197" s="23"/>
      <c r="H1197" s="24">
        <f>IF(A1197="","",IF(YEAR(A1197)&lt;&gt;Setup!$C$5,"",MONTH(A1197)))</f>
      </c>
    </row>
    <row r="1198" spans="1:8" x14ac:dyDescent="0.25">
      <c r="A1198" s="22"/>
      <c r="F1198" s="23"/>
      <c r="H1198" s="24">
        <f>IF(A1198="","",IF(YEAR(A1198)&lt;&gt;Setup!$C$5,"",MONTH(A1198)))</f>
      </c>
    </row>
    <row r="1199" spans="1:8" x14ac:dyDescent="0.25">
      <c r="A1199" s="22"/>
      <c r="F1199" s="23"/>
      <c r="H1199" s="24">
        <f>IF(A1199="","",IF(YEAR(A1199)&lt;&gt;Setup!$C$5,"",MONTH(A1199)))</f>
      </c>
    </row>
    <row r="1200" spans="1:8" x14ac:dyDescent="0.25">
      <c r="A1200" s="22"/>
      <c r="F1200" s="23"/>
      <c r="H1200" s="24">
        <f>IF(A1200="","",IF(YEAR(A1200)&lt;&gt;Setup!$C$5,"",MONTH(A1200)))</f>
      </c>
    </row>
    <row r="1201" spans="1:8" x14ac:dyDescent="0.25">
      <c r="A1201" s="22"/>
      <c r="F1201" s="23"/>
      <c r="H1201" s="24">
        <f>IF(A1201="","",IF(YEAR(A1201)&lt;&gt;Setup!$C$5,"",MONTH(A1201)))</f>
      </c>
    </row>
    <row r="1202" spans="1:8" x14ac:dyDescent="0.25">
      <c r="A1202" s="22"/>
      <c r="F1202" s="23"/>
      <c r="H1202" s="24">
        <f>IF(A1202="","",IF(YEAR(A1202)&lt;&gt;Setup!$C$5,"",MONTH(A1202)))</f>
      </c>
    </row>
    <row r="1203" spans="1:8" x14ac:dyDescent="0.25">
      <c r="A1203" s="22"/>
      <c r="F1203" s="23"/>
      <c r="H1203" s="24">
        <f>IF(A1203="","",IF(YEAR(A1203)&lt;&gt;Setup!$C$5,"",MONTH(A1203)))</f>
      </c>
    </row>
    <row r="1204" spans="1:8" x14ac:dyDescent="0.25">
      <c r="A1204" s="22"/>
      <c r="F1204" s="23"/>
      <c r="H1204" s="24">
        <f>IF(A1204="","",IF(YEAR(A1204)&lt;&gt;Setup!$C$5,"",MONTH(A1204)))</f>
      </c>
    </row>
    <row r="1205" spans="1:8" x14ac:dyDescent="0.25">
      <c r="A1205" s="22"/>
      <c r="F1205" s="23"/>
      <c r="H1205" s="24">
        <f>IF(A1205="","",IF(YEAR(A1205)&lt;&gt;Setup!$C$5,"",MONTH(A1205)))</f>
      </c>
    </row>
    <row r="1206" spans="1:8" x14ac:dyDescent="0.25">
      <c r="A1206" s="22"/>
      <c r="F1206" s="23"/>
      <c r="H1206" s="24">
        <f>IF(A1206="","",IF(YEAR(A1206)&lt;&gt;Setup!$C$5,"",MONTH(A1206)))</f>
      </c>
    </row>
    <row r="1207" spans="1:8" x14ac:dyDescent="0.25">
      <c r="A1207" s="22"/>
      <c r="F1207" s="23"/>
      <c r="H1207" s="24">
        <f>IF(A1207="","",IF(YEAR(A1207)&lt;&gt;Setup!$C$5,"",MONTH(A1207)))</f>
      </c>
    </row>
    <row r="1208" spans="1:8" x14ac:dyDescent="0.25">
      <c r="A1208" s="22"/>
      <c r="F1208" s="23"/>
      <c r="H1208" s="24">
        <f>IF(A1208="","",IF(YEAR(A1208)&lt;&gt;Setup!$C$5,"",MONTH(A1208)))</f>
      </c>
    </row>
    <row r="1209" spans="1:8" x14ac:dyDescent="0.25">
      <c r="A1209" s="22"/>
      <c r="F1209" s="23"/>
      <c r="H1209" s="24">
        <f>IF(A1209="","",IF(YEAR(A1209)&lt;&gt;Setup!$C$5,"",MONTH(A1209)))</f>
      </c>
    </row>
    <row r="1210" spans="1:8" x14ac:dyDescent="0.25">
      <c r="A1210" s="22"/>
      <c r="F1210" s="23"/>
      <c r="H1210" s="24">
        <f>IF(A1210="","",IF(YEAR(A1210)&lt;&gt;Setup!$C$5,"",MONTH(A1210)))</f>
      </c>
    </row>
    <row r="1211" spans="1:8" x14ac:dyDescent="0.25">
      <c r="A1211" s="22"/>
      <c r="F1211" s="23"/>
      <c r="H1211" s="24">
        <f>IF(A1211="","",IF(YEAR(A1211)&lt;&gt;Setup!$C$5,"",MONTH(A1211)))</f>
      </c>
    </row>
    <row r="1212" spans="1:8" x14ac:dyDescent="0.25">
      <c r="A1212" s="22"/>
      <c r="F1212" s="23"/>
      <c r="H1212" s="24">
        <f>IF(A1212="","",IF(YEAR(A1212)&lt;&gt;Setup!$C$5,"",MONTH(A1212)))</f>
      </c>
    </row>
    <row r="1213" spans="1:8" x14ac:dyDescent="0.25">
      <c r="A1213" s="22"/>
      <c r="F1213" s="23"/>
      <c r="H1213" s="24">
        <f>IF(A1213="","",IF(YEAR(A1213)&lt;&gt;Setup!$C$5,"",MONTH(A1213)))</f>
      </c>
    </row>
    <row r="1214" spans="1:8" x14ac:dyDescent="0.25">
      <c r="A1214" s="22"/>
      <c r="F1214" s="23"/>
      <c r="H1214" s="24">
        <f>IF(A1214="","",IF(YEAR(A1214)&lt;&gt;Setup!$C$5,"",MONTH(A1214)))</f>
      </c>
    </row>
    <row r="1215" spans="1:8" x14ac:dyDescent="0.25">
      <c r="A1215" s="22"/>
      <c r="F1215" s="23"/>
      <c r="H1215" s="24">
        <f>IF(A1215="","",IF(YEAR(A1215)&lt;&gt;Setup!$C$5,"",MONTH(A1215)))</f>
      </c>
    </row>
    <row r="1216" spans="1:8" x14ac:dyDescent="0.25">
      <c r="A1216" s="22"/>
      <c r="F1216" s="23"/>
      <c r="H1216" s="24">
        <f>IF(A1216="","",IF(YEAR(A1216)&lt;&gt;Setup!$C$5,"",MONTH(A1216)))</f>
      </c>
    </row>
    <row r="1217" spans="1:8" x14ac:dyDescent="0.25">
      <c r="A1217" s="22"/>
      <c r="F1217" s="23"/>
      <c r="H1217" s="24">
        <f>IF(A1217="","",IF(YEAR(A1217)&lt;&gt;Setup!$C$5,"",MONTH(A1217)))</f>
      </c>
    </row>
    <row r="1218" spans="1:8" x14ac:dyDescent="0.25">
      <c r="A1218" s="22"/>
      <c r="F1218" s="23"/>
      <c r="H1218" s="24">
        <f>IF(A1218="","",IF(YEAR(A1218)&lt;&gt;Setup!$C$5,"",MONTH(A1218)))</f>
      </c>
    </row>
    <row r="1219" spans="1:8" x14ac:dyDescent="0.25">
      <c r="A1219" s="22"/>
      <c r="F1219" s="23"/>
      <c r="H1219" s="24">
        <f>IF(A1219="","",IF(YEAR(A1219)&lt;&gt;Setup!$C$5,"",MONTH(A1219)))</f>
      </c>
    </row>
    <row r="1220" spans="1:8" x14ac:dyDescent="0.25">
      <c r="A1220" s="22"/>
      <c r="F1220" s="23"/>
      <c r="H1220" s="24">
        <f>IF(A1220="","",IF(YEAR(A1220)&lt;&gt;Setup!$C$5,"",MONTH(A1220)))</f>
      </c>
    </row>
    <row r="1221" spans="1:8" x14ac:dyDescent="0.25">
      <c r="A1221" s="22"/>
      <c r="F1221" s="23"/>
      <c r="H1221" s="24">
        <f>IF(A1221="","",IF(YEAR(A1221)&lt;&gt;Setup!$C$5,"",MONTH(A1221)))</f>
      </c>
    </row>
    <row r="1222" spans="1:8" x14ac:dyDescent="0.25">
      <c r="A1222" s="22"/>
      <c r="F1222" s="23"/>
      <c r="H1222" s="24">
        <f>IF(A1222="","",IF(YEAR(A1222)&lt;&gt;Setup!$C$5,"",MONTH(A1222)))</f>
      </c>
    </row>
    <row r="1223" spans="1:8" x14ac:dyDescent="0.25">
      <c r="A1223" s="22"/>
      <c r="F1223" s="23"/>
      <c r="H1223" s="24">
        <f>IF(A1223="","",IF(YEAR(A1223)&lt;&gt;Setup!$C$5,"",MONTH(A1223)))</f>
      </c>
    </row>
    <row r="1224" spans="1:8" x14ac:dyDescent="0.25">
      <c r="A1224" s="22"/>
      <c r="F1224" s="23"/>
      <c r="H1224" s="24">
        <f>IF(A1224="","",IF(YEAR(A1224)&lt;&gt;Setup!$C$5,"",MONTH(A1224)))</f>
      </c>
    </row>
    <row r="1225" spans="1:8" x14ac:dyDescent="0.25">
      <c r="A1225" s="22"/>
      <c r="F1225" s="23"/>
      <c r="H1225" s="24">
        <f>IF(A1225="","",IF(YEAR(A1225)&lt;&gt;Setup!$C$5,"",MONTH(A1225)))</f>
      </c>
    </row>
    <row r="1226" spans="1:8" x14ac:dyDescent="0.25">
      <c r="A1226" s="22"/>
      <c r="F1226" s="23"/>
      <c r="H1226" s="24">
        <f>IF(A1226="","",IF(YEAR(A1226)&lt;&gt;Setup!$C$5,"",MONTH(A1226)))</f>
      </c>
    </row>
    <row r="1227" spans="1:8" x14ac:dyDescent="0.25">
      <c r="A1227" s="22"/>
      <c r="F1227" s="23"/>
      <c r="H1227" s="24">
        <f>IF(A1227="","",IF(YEAR(A1227)&lt;&gt;Setup!$C$5,"",MONTH(A1227)))</f>
      </c>
    </row>
    <row r="1228" spans="1:8" x14ac:dyDescent="0.25">
      <c r="A1228" s="22"/>
      <c r="F1228" s="23"/>
      <c r="H1228" s="24">
        <f>IF(A1228="","",IF(YEAR(A1228)&lt;&gt;Setup!$C$5,"",MONTH(A1228)))</f>
      </c>
    </row>
    <row r="1229" spans="1:8" x14ac:dyDescent="0.25">
      <c r="A1229" s="22"/>
      <c r="F1229" s="23"/>
      <c r="H1229" s="24">
        <f>IF(A1229="","",IF(YEAR(A1229)&lt;&gt;Setup!$C$5,"",MONTH(A1229)))</f>
      </c>
    </row>
    <row r="1230" spans="1:8" x14ac:dyDescent="0.25">
      <c r="A1230" s="22"/>
      <c r="F1230" s="23"/>
      <c r="H1230" s="24">
        <f>IF(A1230="","",IF(YEAR(A1230)&lt;&gt;Setup!$C$5,"",MONTH(A1230)))</f>
      </c>
    </row>
    <row r="1231" spans="1:8" x14ac:dyDescent="0.25">
      <c r="A1231" s="22"/>
      <c r="F1231" s="23"/>
      <c r="H1231" s="24">
        <f>IF(A1231="","",IF(YEAR(A1231)&lt;&gt;Setup!$C$5,"",MONTH(A1231)))</f>
      </c>
    </row>
    <row r="1232" spans="1:8" x14ac:dyDescent="0.25">
      <c r="A1232" s="22"/>
      <c r="F1232" s="23"/>
      <c r="H1232" s="24">
        <f>IF(A1232="","",IF(YEAR(A1232)&lt;&gt;Setup!$C$5,"",MONTH(A1232)))</f>
      </c>
    </row>
    <row r="1233" spans="1:8" x14ac:dyDescent="0.25">
      <c r="A1233" s="22"/>
      <c r="F1233" s="23"/>
      <c r="H1233" s="24">
        <f>IF(A1233="","",IF(YEAR(A1233)&lt;&gt;Setup!$C$5,"",MONTH(A1233)))</f>
      </c>
    </row>
    <row r="1234" spans="1:8" x14ac:dyDescent="0.25">
      <c r="A1234" s="22"/>
      <c r="F1234" s="23"/>
      <c r="H1234" s="24">
        <f>IF(A1234="","",IF(YEAR(A1234)&lt;&gt;Setup!$C$5,"",MONTH(A1234)))</f>
      </c>
    </row>
    <row r="1235" spans="1:8" x14ac:dyDescent="0.25">
      <c r="A1235" s="22"/>
      <c r="F1235" s="23"/>
      <c r="H1235" s="24">
        <f>IF(A1235="","",IF(YEAR(A1235)&lt;&gt;Setup!$C$5,"",MONTH(A1235)))</f>
      </c>
    </row>
    <row r="1236" spans="1:8" x14ac:dyDescent="0.25">
      <c r="A1236" s="22"/>
      <c r="F1236" s="23"/>
      <c r="H1236" s="24">
        <f>IF(A1236="","",IF(YEAR(A1236)&lt;&gt;Setup!$C$5,"",MONTH(A1236)))</f>
      </c>
    </row>
    <row r="1237" spans="1:8" x14ac:dyDescent="0.25">
      <c r="A1237" s="22"/>
      <c r="F1237" s="23"/>
      <c r="H1237" s="24">
        <f>IF(A1237="","",IF(YEAR(A1237)&lt;&gt;Setup!$C$5,"",MONTH(A1237)))</f>
      </c>
    </row>
    <row r="1238" spans="1:8" x14ac:dyDescent="0.25">
      <c r="A1238" s="22"/>
      <c r="F1238" s="23"/>
      <c r="H1238" s="24">
        <f>IF(A1238="","",IF(YEAR(A1238)&lt;&gt;Setup!$C$5,"",MONTH(A1238)))</f>
      </c>
    </row>
    <row r="1239" spans="1:8" x14ac:dyDescent="0.25">
      <c r="A1239" s="22"/>
      <c r="F1239" s="23"/>
      <c r="H1239" s="24">
        <f>IF(A1239="","",IF(YEAR(A1239)&lt;&gt;Setup!$C$5,"",MONTH(A1239)))</f>
      </c>
    </row>
    <row r="1240" spans="1:8" x14ac:dyDescent="0.25">
      <c r="A1240" s="22"/>
      <c r="F1240" s="23"/>
      <c r="H1240" s="24">
        <f>IF(A1240="","",IF(YEAR(A1240)&lt;&gt;Setup!$C$5,"",MONTH(A1240)))</f>
      </c>
    </row>
    <row r="1241" spans="1:8" x14ac:dyDescent="0.25">
      <c r="A1241" s="22"/>
      <c r="F1241" s="23"/>
      <c r="H1241" s="24">
        <f>IF(A1241="","",IF(YEAR(A1241)&lt;&gt;Setup!$C$5,"",MONTH(A1241)))</f>
      </c>
    </row>
    <row r="1242" spans="1:8" x14ac:dyDescent="0.25">
      <c r="A1242" s="22"/>
      <c r="F1242" s="23"/>
      <c r="H1242" s="24">
        <f>IF(A1242="","",IF(YEAR(A1242)&lt;&gt;Setup!$C$5,"",MONTH(A1242)))</f>
      </c>
    </row>
    <row r="1243" spans="1:8" x14ac:dyDescent="0.25">
      <c r="A1243" s="22"/>
      <c r="F1243" s="23"/>
      <c r="H1243" s="24">
        <f>IF(A1243="","",IF(YEAR(A1243)&lt;&gt;Setup!$C$5,"",MONTH(A1243)))</f>
      </c>
    </row>
    <row r="1244" spans="1:8" x14ac:dyDescent="0.25">
      <c r="A1244" s="22"/>
      <c r="F1244" s="23"/>
      <c r="H1244" s="24">
        <f>IF(A1244="","",IF(YEAR(A1244)&lt;&gt;Setup!$C$5,"",MONTH(A1244)))</f>
      </c>
    </row>
    <row r="1245" spans="1:8" x14ac:dyDescent="0.25">
      <c r="A1245" s="22"/>
      <c r="F1245" s="23"/>
      <c r="H1245" s="24">
        <f>IF(A1245="","",IF(YEAR(A1245)&lt;&gt;Setup!$C$5,"",MONTH(A1245)))</f>
      </c>
    </row>
    <row r="1246" spans="1:8" x14ac:dyDescent="0.25">
      <c r="A1246" s="22"/>
      <c r="F1246" s="23"/>
      <c r="H1246" s="24">
        <f>IF(A1246="","",IF(YEAR(A1246)&lt;&gt;Setup!$C$5,"",MONTH(A1246)))</f>
      </c>
    </row>
    <row r="1247" spans="1:8" x14ac:dyDescent="0.25">
      <c r="A1247" s="22"/>
      <c r="F1247" s="23"/>
      <c r="H1247" s="24">
        <f>IF(A1247="","",IF(YEAR(A1247)&lt;&gt;Setup!$C$5,"",MONTH(A1247)))</f>
      </c>
    </row>
    <row r="1248" spans="1:8" x14ac:dyDescent="0.25">
      <c r="A1248" s="22"/>
      <c r="F1248" s="23"/>
      <c r="H1248" s="24">
        <f>IF(A1248="","",IF(YEAR(A1248)&lt;&gt;Setup!$C$5,"",MONTH(A1248)))</f>
      </c>
    </row>
    <row r="1249" spans="1:8" x14ac:dyDescent="0.25">
      <c r="A1249" s="22"/>
      <c r="F1249" s="23"/>
      <c r="H1249" s="24">
        <f>IF(A1249="","",IF(YEAR(A1249)&lt;&gt;Setup!$C$5,"",MONTH(A1249)))</f>
      </c>
    </row>
    <row r="1250" spans="1:8" x14ac:dyDescent="0.25">
      <c r="A1250" s="22"/>
      <c r="F1250" s="23"/>
      <c r="H1250" s="24">
        <f>IF(A1250="","",IF(YEAR(A1250)&lt;&gt;Setup!$C$5,"",MONTH(A1250)))</f>
      </c>
    </row>
    <row r="1251" spans="1:8" x14ac:dyDescent="0.25">
      <c r="A1251" s="22"/>
      <c r="F1251" s="23"/>
      <c r="H1251" s="24">
        <f>IF(A1251="","",IF(YEAR(A1251)&lt;&gt;Setup!$C$5,"",MONTH(A1251)))</f>
      </c>
    </row>
    <row r="1252" spans="1:8" x14ac:dyDescent="0.25">
      <c r="A1252" s="22"/>
      <c r="F1252" s="23"/>
      <c r="H1252" s="24">
        <f>IF(A1252="","",IF(YEAR(A1252)&lt;&gt;Setup!$C$5,"",MONTH(A1252)))</f>
      </c>
    </row>
    <row r="1253" spans="1:8" x14ac:dyDescent="0.25">
      <c r="A1253" s="22"/>
      <c r="F1253" s="23"/>
      <c r="H1253" s="24">
        <f>IF(A1253="","",IF(YEAR(A1253)&lt;&gt;Setup!$C$5,"",MONTH(A1253)))</f>
      </c>
    </row>
    <row r="1254" spans="1:8" x14ac:dyDescent="0.25">
      <c r="A1254" s="22"/>
      <c r="F1254" s="23"/>
      <c r="H1254" s="24">
        <f>IF(A1254="","",IF(YEAR(A1254)&lt;&gt;Setup!$C$5,"",MONTH(A1254)))</f>
      </c>
    </row>
    <row r="1255" spans="1:8" x14ac:dyDescent="0.25">
      <c r="A1255" s="22"/>
      <c r="F1255" s="23"/>
      <c r="H1255" s="24">
        <f>IF(A1255="","",IF(YEAR(A1255)&lt;&gt;Setup!$C$5,"",MONTH(A1255)))</f>
      </c>
    </row>
    <row r="1256" spans="1:8" x14ac:dyDescent="0.25">
      <c r="A1256" s="22"/>
      <c r="F1256" s="23"/>
      <c r="H1256" s="24">
        <f>IF(A1256="","",IF(YEAR(A1256)&lt;&gt;Setup!$C$5,"",MONTH(A1256)))</f>
      </c>
    </row>
    <row r="1257" spans="1:8" x14ac:dyDescent="0.25">
      <c r="A1257" s="22"/>
      <c r="F1257" s="23"/>
      <c r="H1257" s="24">
        <f>IF(A1257="","",IF(YEAR(A1257)&lt;&gt;Setup!$C$5,"",MONTH(A1257)))</f>
      </c>
    </row>
    <row r="1258" spans="1:8" x14ac:dyDescent="0.25">
      <c r="A1258" s="22"/>
      <c r="F1258" s="23"/>
      <c r="H1258" s="24">
        <f>IF(A1258="","",IF(YEAR(A1258)&lt;&gt;Setup!$C$5,"",MONTH(A1258)))</f>
      </c>
    </row>
    <row r="1259" spans="1:8" x14ac:dyDescent="0.25">
      <c r="A1259" s="22"/>
      <c r="F1259" s="23"/>
      <c r="H1259" s="24">
        <f>IF(A1259="","",IF(YEAR(A1259)&lt;&gt;Setup!$C$5,"",MONTH(A1259)))</f>
      </c>
    </row>
    <row r="1260" spans="1:8" x14ac:dyDescent="0.25">
      <c r="A1260" s="22"/>
      <c r="F1260" s="23"/>
      <c r="H1260" s="24">
        <f>IF(A1260="","",IF(YEAR(A1260)&lt;&gt;Setup!$C$5,"",MONTH(A1260)))</f>
      </c>
    </row>
    <row r="1261" spans="1:8" x14ac:dyDescent="0.25">
      <c r="A1261" s="22"/>
      <c r="F1261" s="23"/>
      <c r="H1261" s="24">
        <f>IF(A1261="","",IF(YEAR(A1261)&lt;&gt;Setup!$C$5,"",MONTH(A1261)))</f>
      </c>
    </row>
    <row r="1262" spans="1:8" x14ac:dyDescent="0.25">
      <c r="A1262" s="22"/>
      <c r="F1262" s="23"/>
      <c r="H1262" s="24">
        <f>IF(A1262="","",IF(YEAR(A1262)&lt;&gt;Setup!$C$5,"",MONTH(A1262)))</f>
      </c>
    </row>
    <row r="1263" spans="1:8" x14ac:dyDescent="0.25">
      <c r="A1263" s="22"/>
      <c r="F1263" s="23"/>
      <c r="H1263" s="24">
        <f>IF(A1263="","",IF(YEAR(A1263)&lt;&gt;Setup!$C$5,"",MONTH(A1263)))</f>
      </c>
    </row>
    <row r="1264" spans="1:8" x14ac:dyDescent="0.25">
      <c r="A1264" s="22"/>
      <c r="F1264" s="23"/>
      <c r="H1264" s="24">
        <f>IF(A1264="","",IF(YEAR(A1264)&lt;&gt;Setup!$C$5,"",MONTH(A1264)))</f>
      </c>
    </row>
    <row r="1265" spans="1:8" x14ac:dyDescent="0.25">
      <c r="A1265" s="22"/>
      <c r="F1265" s="23"/>
      <c r="H1265" s="24">
        <f>IF(A1265="","",IF(YEAR(A1265)&lt;&gt;Setup!$C$5,"",MONTH(A1265)))</f>
      </c>
    </row>
    <row r="1266" spans="1:8" x14ac:dyDescent="0.25">
      <c r="A1266" s="22"/>
      <c r="F1266" s="23"/>
      <c r="H1266" s="24">
        <f>IF(A1266="","",IF(YEAR(A1266)&lt;&gt;Setup!$C$5,"",MONTH(A1266)))</f>
      </c>
    </row>
    <row r="1267" spans="1:8" x14ac:dyDescent="0.25">
      <c r="A1267" s="22"/>
      <c r="F1267" s="23"/>
      <c r="H1267" s="24">
        <f>IF(A1267="","",IF(YEAR(A1267)&lt;&gt;Setup!$C$5,"",MONTH(A1267)))</f>
      </c>
    </row>
    <row r="1268" spans="1:8" x14ac:dyDescent="0.25">
      <c r="A1268" s="22"/>
      <c r="F1268" s="23"/>
      <c r="H1268" s="24">
        <f>IF(A1268="","",IF(YEAR(A1268)&lt;&gt;Setup!$C$5,"",MONTH(A1268)))</f>
      </c>
    </row>
    <row r="1269" spans="1:8" x14ac:dyDescent="0.25">
      <c r="A1269" s="22"/>
      <c r="F1269" s="23"/>
      <c r="H1269" s="24">
        <f>IF(A1269="","",IF(YEAR(A1269)&lt;&gt;Setup!$C$5,"",MONTH(A1269)))</f>
      </c>
    </row>
    <row r="1270" spans="1:8" x14ac:dyDescent="0.25">
      <c r="A1270" s="22"/>
      <c r="F1270" s="23"/>
      <c r="H1270" s="24">
        <f>IF(A1270="","",IF(YEAR(A1270)&lt;&gt;Setup!$C$5,"",MONTH(A1270)))</f>
      </c>
    </row>
    <row r="1271" spans="1:8" x14ac:dyDescent="0.25">
      <c r="A1271" s="22"/>
      <c r="F1271" s="23"/>
      <c r="H1271" s="24">
        <f>IF(A1271="","",IF(YEAR(A1271)&lt;&gt;Setup!$C$5,"",MONTH(A1271)))</f>
      </c>
    </row>
    <row r="1272" spans="1:8" x14ac:dyDescent="0.25">
      <c r="A1272" s="22"/>
      <c r="F1272" s="23"/>
      <c r="H1272" s="24">
        <f>IF(A1272="","",IF(YEAR(A1272)&lt;&gt;Setup!$C$5,"",MONTH(A1272)))</f>
      </c>
    </row>
    <row r="1273" spans="1:8" x14ac:dyDescent="0.25">
      <c r="A1273" s="22"/>
      <c r="F1273" s="23"/>
      <c r="H1273" s="24">
        <f>IF(A1273="","",IF(YEAR(A1273)&lt;&gt;Setup!$C$5,"",MONTH(A1273)))</f>
      </c>
    </row>
    <row r="1274" spans="1:8" x14ac:dyDescent="0.25">
      <c r="A1274" s="22"/>
      <c r="F1274" s="23"/>
      <c r="H1274" s="24">
        <f>IF(A1274="","",IF(YEAR(A1274)&lt;&gt;Setup!$C$5,"",MONTH(A1274)))</f>
      </c>
    </row>
    <row r="1275" spans="1:8" x14ac:dyDescent="0.25">
      <c r="A1275" s="22"/>
      <c r="F1275" s="23"/>
      <c r="H1275" s="24">
        <f>IF(A1275="","",IF(YEAR(A1275)&lt;&gt;Setup!$C$5,"",MONTH(A1275)))</f>
      </c>
    </row>
    <row r="1276" spans="1:8" x14ac:dyDescent="0.25">
      <c r="A1276" s="22"/>
      <c r="F1276" s="23"/>
      <c r="H1276" s="24">
        <f>IF(A1276="","",IF(YEAR(A1276)&lt;&gt;Setup!$C$5,"",MONTH(A1276)))</f>
      </c>
    </row>
    <row r="1277" spans="1:8" x14ac:dyDescent="0.25">
      <c r="A1277" s="22"/>
      <c r="F1277" s="23"/>
      <c r="H1277" s="24">
        <f>IF(A1277="","",IF(YEAR(A1277)&lt;&gt;Setup!$C$5,"",MONTH(A1277)))</f>
      </c>
    </row>
    <row r="1278" spans="1:8" x14ac:dyDescent="0.25">
      <c r="A1278" s="22"/>
      <c r="F1278" s="23"/>
      <c r="H1278" s="24">
        <f>IF(A1278="","",IF(YEAR(A1278)&lt;&gt;Setup!$C$5,"",MONTH(A1278)))</f>
      </c>
    </row>
    <row r="1279" spans="1:8" x14ac:dyDescent="0.25">
      <c r="A1279" s="22"/>
      <c r="F1279" s="23"/>
      <c r="H1279" s="24">
        <f>IF(A1279="","",IF(YEAR(A1279)&lt;&gt;Setup!$C$5,"",MONTH(A1279)))</f>
      </c>
    </row>
    <row r="1280" spans="1:8" x14ac:dyDescent="0.25">
      <c r="A1280" s="22"/>
      <c r="F1280" s="23"/>
      <c r="H1280" s="24">
        <f>IF(A1280="","",IF(YEAR(A1280)&lt;&gt;Setup!$C$5,"",MONTH(A1280)))</f>
      </c>
    </row>
    <row r="1281" spans="1:8" x14ac:dyDescent="0.25">
      <c r="A1281" s="22"/>
      <c r="F1281" s="23"/>
      <c r="H1281" s="24">
        <f>IF(A1281="","",IF(YEAR(A1281)&lt;&gt;Setup!$C$5,"",MONTH(A1281)))</f>
      </c>
    </row>
    <row r="1282" spans="1:8" x14ac:dyDescent="0.25">
      <c r="A1282" s="22"/>
      <c r="F1282" s="23"/>
      <c r="H1282" s="24">
        <f>IF(A1282="","",IF(YEAR(A1282)&lt;&gt;Setup!$C$5,"",MONTH(A1282)))</f>
      </c>
    </row>
    <row r="1283" spans="1:8" x14ac:dyDescent="0.25">
      <c r="A1283" s="22"/>
      <c r="F1283" s="23"/>
      <c r="H1283" s="24">
        <f>IF(A1283="","",IF(YEAR(A1283)&lt;&gt;Setup!$C$5,"",MONTH(A1283)))</f>
      </c>
    </row>
    <row r="1284" spans="1:8" x14ac:dyDescent="0.25">
      <c r="A1284" s="22"/>
      <c r="F1284" s="23"/>
      <c r="H1284" s="24">
        <f>IF(A1284="","",IF(YEAR(A1284)&lt;&gt;Setup!$C$5,"",MONTH(A1284)))</f>
      </c>
    </row>
    <row r="1285" spans="1:8" x14ac:dyDescent="0.25">
      <c r="A1285" s="22"/>
      <c r="F1285" s="23"/>
      <c r="H1285" s="24">
        <f>IF(A1285="","",IF(YEAR(A1285)&lt;&gt;Setup!$C$5,"",MONTH(A1285)))</f>
      </c>
    </row>
    <row r="1286" spans="1:8" x14ac:dyDescent="0.25">
      <c r="A1286" s="22"/>
      <c r="F1286" s="23"/>
      <c r="H1286" s="24">
        <f>IF(A1286="","",IF(YEAR(A1286)&lt;&gt;Setup!$C$5,"",MONTH(A1286)))</f>
      </c>
    </row>
    <row r="1287" spans="1:8" x14ac:dyDescent="0.25">
      <c r="A1287" s="22"/>
      <c r="F1287" s="23"/>
      <c r="H1287" s="24">
        <f>IF(A1287="","",IF(YEAR(A1287)&lt;&gt;Setup!$C$5,"",MONTH(A1287)))</f>
      </c>
    </row>
    <row r="1288" spans="1:8" x14ac:dyDescent="0.25">
      <c r="A1288" s="22"/>
      <c r="F1288" s="23"/>
      <c r="H1288" s="24">
        <f>IF(A1288="","",IF(YEAR(A1288)&lt;&gt;Setup!$C$5,"",MONTH(A1288)))</f>
      </c>
    </row>
    <row r="1289" spans="1:8" x14ac:dyDescent="0.25">
      <c r="A1289" s="22"/>
      <c r="F1289" s="23"/>
      <c r="H1289" s="24">
        <f>IF(A1289="","",IF(YEAR(A1289)&lt;&gt;Setup!$C$5,"",MONTH(A1289)))</f>
      </c>
    </row>
    <row r="1290" spans="1:8" x14ac:dyDescent="0.25">
      <c r="A1290" s="22"/>
      <c r="F1290" s="23"/>
      <c r="H1290" s="24">
        <f>IF(A1290="","",IF(YEAR(A1290)&lt;&gt;Setup!$C$5,"",MONTH(A1290)))</f>
      </c>
    </row>
    <row r="1291" spans="1:8" x14ac:dyDescent="0.25">
      <c r="A1291" s="22"/>
      <c r="F1291" s="23"/>
      <c r="H1291" s="24">
        <f>IF(A1291="","",IF(YEAR(A1291)&lt;&gt;Setup!$C$5,"",MONTH(A1291)))</f>
      </c>
    </row>
    <row r="1292" spans="1:8" x14ac:dyDescent="0.25">
      <c r="A1292" s="22"/>
      <c r="F1292" s="23"/>
      <c r="H1292" s="24">
        <f>IF(A1292="","",IF(YEAR(A1292)&lt;&gt;Setup!$C$5,"",MONTH(A1292)))</f>
      </c>
    </row>
    <row r="1293" spans="1:8" x14ac:dyDescent="0.25">
      <c r="A1293" s="22"/>
      <c r="F1293" s="23"/>
      <c r="H1293" s="24">
        <f>IF(A1293="","",IF(YEAR(A1293)&lt;&gt;Setup!$C$5,"",MONTH(A1293)))</f>
      </c>
    </row>
    <row r="1294" spans="1:8" x14ac:dyDescent="0.25">
      <c r="A1294" s="22"/>
      <c r="F1294" s="23"/>
      <c r="H1294" s="24">
        <f>IF(A1294="","",IF(YEAR(A1294)&lt;&gt;Setup!$C$5,"",MONTH(A1294)))</f>
      </c>
    </row>
    <row r="1295" spans="1:8" x14ac:dyDescent="0.25">
      <c r="A1295" s="22"/>
      <c r="F1295" s="23"/>
      <c r="H1295" s="24">
        <f>IF(A1295="","",IF(YEAR(A1295)&lt;&gt;Setup!$C$5,"",MONTH(A1295)))</f>
      </c>
    </row>
    <row r="1296" spans="1:8" x14ac:dyDescent="0.25">
      <c r="A1296" s="22"/>
      <c r="F1296" s="23"/>
      <c r="H1296" s="24">
        <f>IF(A1296="","",IF(YEAR(A1296)&lt;&gt;Setup!$C$5,"",MONTH(A1296)))</f>
      </c>
    </row>
    <row r="1297" spans="1:8" x14ac:dyDescent="0.25">
      <c r="A1297" s="22"/>
      <c r="F1297" s="23"/>
      <c r="H1297" s="24">
        <f>IF(A1297="","",IF(YEAR(A1297)&lt;&gt;Setup!$C$5,"",MONTH(A1297)))</f>
      </c>
    </row>
    <row r="1298" spans="1:8" x14ac:dyDescent="0.25">
      <c r="A1298" s="22"/>
      <c r="F1298" s="23"/>
      <c r="H1298" s="24">
        <f>IF(A1298="","",IF(YEAR(A1298)&lt;&gt;Setup!$C$5,"",MONTH(A1298)))</f>
      </c>
    </row>
    <row r="1299" spans="1:8" x14ac:dyDescent="0.25">
      <c r="A1299" s="22"/>
      <c r="F1299" s="23"/>
      <c r="H1299" s="24">
        <f>IF(A1299="","",IF(YEAR(A1299)&lt;&gt;Setup!$C$5,"",MONTH(A1299)))</f>
      </c>
    </row>
    <row r="1300" spans="1:8" x14ac:dyDescent="0.25">
      <c r="A1300" s="22"/>
      <c r="F1300" s="23"/>
      <c r="H1300" s="24">
        <f>IF(A1300="","",IF(YEAR(A1300)&lt;&gt;Setup!$C$5,"",MONTH(A1300)))</f>
      </c>
    </row>
    <row r="1301" spans="1:8" x14ac:dyDescent="0.25">
      <c r="A1301" s="22"/>
      <c r="F1301" s="23"/>
      <c r="H1301" s="24">
        <f>IF(A1301="","",IF(YEAR(A1301)&lt;&gt;Setup!$C$5,"",MONTH(A1301)))</f>
      </c>
    </row>
    <row r="1302" spans="1:8" x14ac:dyDescent="0.25">
      <c r="A1302" s="22"/>
      <c r="F1302" s="23"/>
      <c r="H1302" s="24">
        <f>IF(A1302="","",IF(YEAR(A1302)&lt;&gt;Setup!$C$5,"",MONTH(A1302)))</f>
      </c>
    </row>
    <row r="1303" spans="1:8" x14ac:dyDescent="0.25">
      <c r="A1303" s="22"/>
      <c r="F1303" s="23"/>
      <c r="H1303" s="24">
        <f>IF(A1303="","",IF(YEAR(A1303)&lt;&gt;Setup!$C$5,"",MONTH(A1303)))</f>
      </c>
    </row>
    <row r="1304" spans="1:8" x14ac:dyDescent="0.25">
      <c r="A1304" s="22"/>
      <c r="F1304" s="23"/>
      <c r="H1304" s="24">
        <f>IF(A1304="","",IF(YEAR(A1304)&lt;&gt;Setup!$C$5,"",MONTH(A1304)))</f>
      </c>
    </row>
    <row r="1305" spans="1:8" x14ac:dyDescent="0.25">
      <c r="A1305" s="22"/>
      <c r="F1305" s="23"/>
      <c r="H1305" s="24">
        <f>IF(A1305="","",IF(YEAR(A1305)&lt;&gt;Setup!$C$5,"",MONTH(A1305)))</f>
      </c>
    </row>
    <row r="1306" spans="1:8" x14ac:dyDescent="0.25">
      <c r="A1306" s="22"/>
      <c r="F1306" s="23"/>
      <c r="H1306" s="24">
        <f>IF(A1306="","",IF(YEAR(A1306)&lt;&gt;Setup!$C$5,"",MONTH(A1306)))</f>
      </c>
    </row>
    <row r="1307" spans="1:8" x14ac:dyDescent="0.25">
      <c r="A1307" s="22"/>
      <c r="F1307" s="23"/>
      <c r="H1307" s="24">
        <f>IF(A1307="","",IF(YEAR(A1307)&lt;&gt;Setup!$C$5,"",MONTH(A1307)))</f>
      </c>
    </row>
    <row r="1308" spans="1:8" x14ac:dyDescent="0.25">
      <c r="A1308" s="22"/>
      <c r="F1308" s="23"/>
      <c r="H1308" s="24">
        <f>IF(A1308="","",IF(YEAR(A1308)&lt;&gt;Setup!$C$5,"",MONTH(A1308)))</f>
      </c>
    </row>
    <row r="1309" spans="1:8" x14ac:dyDescent="0.25">
      <c r="A1309" s="22"/>
      <c r="F1309" s="23"/>
      <c r="H1309" s="24">
        <f>IF(A1309="","",IF(YEAR(A1309)&lt;&gt;Setup!$C$5,"",MONTH(A1309)))</f>
      </c>
    </row>
    <row r="1310" spans="1:8" x14ac:dyDescent="0.25">
      <c r="A1310" s="22"/>
      <c r="F1310" s="23"/>
      <c r="H1310" s="24">
        <f>IF(A1310="","",IF(YEAR(A1310)&lt;&gt;Setup!$C$5,"",MONTH(A1310)))</f>
      </c>
    </row>
    <row r="1311" spans="1:8" x14ac:dyDescent="0.25">
      <c r="A1311" s="22"/>
      <c r="F1311" s="23"/>
      <c r="H1311" s="24">
        <f>IF(A1311="","",IF(YEAR(A1311)&lt;&gt;Setup!$C$5,"",MONTH(A1311)))</f>
      </c>
    </row>
    <row r="1312" spans="1:8" x14ac:dyDescent="0.25">
      <c r="A1312" s="22"/>
      <c r="F1312" s="23"/>
      <c r="H1312" s="24">
        <f>IF(A1312="","",IF(YEAR(A1312)&lt;&gt;Setup!$C$5,"",MONTH(A1312)))</f>
      </c>
    </row>
    <row r="1313" spans="1:8" x14ac:dyDescent="0.25">
      <c r="A1313" s="22"/>
      <c r="F1313" s="23"/>
      <c r="H1313" s="24">
        <f>IF(A1313="","",IF(YEAR(A1313)&lt;&gt;Setup!$C$5,"",MONTH(A1313)))</f>
      </c>
    </row>
    <row r="1314" spans="1:8" x14ac:dyDescent="0.25">
      <c r="A1314" s="22"/>
      <c r="F1314" s="23"/>
      <c r="H1314" s="24">
        <f>IF(A1314="","",IF(YEAR(A1314)&lt;&gt;Setup!$C$5,"",MONTH(A1314)))</f>
      </c>
    </row>
    <row r="1315" spans="1:8" x14ac:dyDescent="0.25">
      <c r="A1315" s="22"/>
      <c r="F1315" s="23"/>
      <c r="H1315" s="24">
        <f>IF(A1315="","",IF(YEAR(A1315)&lt;&gt;Setup!$C$5,"",MONTH(A1315)))</f>
      </c>
    </row>
    <row r="1316" spans="1:8" x14ac:dyDescent="0.25">
      <c r="A1316" s="22"/>
      <c r="F1316" s="23"/>
      <c r="H1316" s="24">
        <f>IF(A1316="","",IF(YEAR(A1316)&lt;&gt;Setup!$C$5,"",MONTH(A1316)))</f>
      </c>
    </row>
    <row r="1317" spans="1:8" x14ac:dyDescent="0.25">
      <c r="A1317" s="22"/>
      <c r="F1317" s="23"/>
      <c r="H1317" s="24">
        <f>IF(A1317="","",IF(YEAR(A1317)&lt;&gt;Setup!$C$5,"",MONTH(A1317)))</f>
      </c>
    </row>
    <row r="1318" spans="1:8" x14ac:dyDescent="0.25">
      <c r="A1318" s="22"/>
      <c r="F1318" s="23"/>
      <c r="H1318" s="24">
        <f>IF(A1318="","",IF(YEAR(A1318)&lt;&gt;Setup!$C$5,"",MONTH(A1318)))</f>
      </c>
    </row>
    <row r="1319" spans="1:8" x14ac:dyDescent="0.25">
      <c r="A1319" s="22"/>
      <c r="F1319" s="23"/>
      <c r="H1319" s="24">
        <f>IF(A1319="","",IF(YEAR(A1319)&lt;&gt;Setup!$C$5,"",MONTH(A1319)))</f>
      </c>
    </row>
    <row r="1320" spans="1:8" x14ac:dyDescent="0.25">
      <c r="A1320" s="22"/>
      <c r="F1320" s="23"/>
      <c r="H1320" s="24">
        <f>IF(A1320="","",IF(YEAR(A1320)&lt;&gt;Setup!$C$5,"",MONTH(A1320)))</f>
      </c>
    </row>
    <row r="1321" spans="1:8" x14ac:dyDescent="0.25">
      <c r="A1321" s="22"/>
      <c r="F1321" s="23"/>
      <c r="H1321" s="24">
        <f>IF(A1321="","",IF(YEAR(A1321)&lt;&gt;Setup!$C$5,"",MONTH(A1321)))</f>
      </c>
    </row>
    <row r="1322" spans="1:8" x14ac:dyDescent="0.25">
      <c r="A1322" s="22"/>
      <c r="F1322" s="23"/>
      <c r="H1322" s="24">
        <f>IF(A1322="","",IF(YEAR(A1322)&lt;&gt;Setup!$C$5,"",MONTH(A1322)))</f>
      </c>
    </row>
    <row r="1323" spans="1:8" x14ac:dyDescent="0.25">
      <c r="A1323" s="22"/>
      <c r="F1323" s="23"/>
      <c r="H1323" s="24">
        <f>IF(A1323="","",IF(YEAR(A1323)&lt;&gt;Setup!$C$5,"",MONTH(A1323)))</f>
      </c>
    </row>
    <row r="1324" spans="1:8" x14ac:dyDescent="0.25">
      <c r="A1324" s="22"/>
      <c r="F1324" s="23"/>
      <c r="H1324" s="24">
        <f>IF(A1324="","",IF(YEAR(A1324)&lt;&gt;Setup!$C$5,"",MONTH(A1324)))</f>
      </c>
    </row>
    <row r="1325" spans="1:8" x14ac:dyDescent="0.25">
      <c r="A1325" s="22"/>
      <c r="F1325" s="23"/>
      <c r="H1325" s="24">
        <f>IF(A1325="","",IF(YEAR(A1325)&lt;&gt;Setup!$C$5,"",MONTH(A1325)))</f>
      </c>
    </row>
    <row r="1326" spans="1:8" x14ac:dyDescent="0.25">
      <c r="A1326" s="22"/>
      <c r="F1326" s="23"/>
      <c r="H1326" s="24">
        <f>IF(A1326="","",IF(YEAR(A1326)&lt;&gt;Setup!$C$5,"",MONTH(A1326)))</f>
      </c>
    </row>
    <row r="1327" spans="1:8" x14ac:dyDescent="0.25">
      <c r="A1327" s="22"/>
      <c r="F1327" s="23"/>
      <c r="H1327" s="24">
        <f>IF(A1327="","",IF(YEAR(A1327)&lt;&gt;Setup!$C$5,"",MONTH(A1327)))</f>
      </c>
    </row>
    <row r="1328" spans="1:8" x14ac:dyDescent="0.25">
      <c r="A1328" s="22"/>
      <c r="F1328" s="23"/>
      <c r="H1328" s="24">
        <f>IF(A1328="","",IF(YEAR(A1328)&lt;&gt;Setup!$C$5,"",MONTH(A1328)))</f>
      </c>
    </row>
    <row r="1329" spans="1:8" x14ac:dyDescent="0.25">
      <c r="A1329" s="22"/>
      <c r="F1329" s="23"/>
      <c r="H1329" s="24">
        <f>IF(A1329="","",IF(YEAR(A1329)&lt;&gt;Setup!$C$5,"",MONTH(A1329)))</f>
      </c>
    </row>
    <row r="1330" spans="1:8" x14ac:dyDescent="0.25">
      <c r="A1330" s="22"/>
      <c r="F1330" s="23"/>
      <c r="H1330" s="24">
        <f>IF(A1330="","",IF(YEAR(A1330)&lt;&gt;Setup!$C$5,"",MONTH(A1330)))</f>
      </c>
    </row>
    <row r="1331" spans="1:8" x14ac:dyDescent="0.25">
      <c r="A1331" s="22"/>
      <c r="F1331" s="23"/>
      <c r="H1331" s="24">
        <f>IF(A1331="","",IF(YEAR(A1331)&lt;&gt;Setup!$C$5,"",MONTH(A1331)))</f>
      </c>
    </row>
    <row r="1332" spans="1:8" x14ac:dyDescent="0.25">
      <c r="A1332" s="22"/>
      <c r="F1332" s="23"/>
      <c r="H1332" s="24">
        <f>IF(A1332="","",IF(YEAR(A1332)&lt;&gt;Setup!$C$5,"",MONTH(A1332)))</f>
      </c>
    </row>
    <row r="1333" spans="1:8" x14ac:dyDescent="0.25">
      <c r="A1333" s="22"/>
      <c r="F1333" s="23"/>
      <c r="H1333" s="24">
        <f>IF(A1333="","",IF(YEAR(A1333)&lt;&gt;Setup!$C$5,"",MONTH(A1333)))</f>
      </c>
    </row>
    <row r="1334" spans="1:8" x14ac:dyDescent="0.25">
      <c r="A1334" s="22"/>
      <c r="F1334" s="23"/>
      <c r="H1334" s="24">
        <f>IF(A1334="","",IF(YEAR(A1334)&lt;&gt;Setup!$C$5,"",MONTH(A1334)))</f>
      </c>
    </row>
    <row r="1335" spans="1:8" x14ac:dyDescent="0.25">
      <c r="A1335" s="22"/>
      <c r="F1335" s="23"/>
      <c r="H1335" s="24">
        <f>IF(A1335="","",IF(YEAR(A1335)&lt;&gt;Setup!$C$5,"",MONTH(A1335)))</f>
      </c>
    </row>
    <row r="1336" spans="1:8" x14ac:dyDescent="0.25">
      <c r="A1336" s="22"/>
      <c r="F1336" s="23"/>
      <c r="H1336" s="24">
        <f>IF(A1336="","",IF(YEAR(A1336)&lt;&gt;Setup!$C$5,"",MONTH(A1336)))</f>
      </c>
    </row>
    <row r="1337" spans="1:8" x14ac:dyDescent="0.25">
      <c r="A1337" s="22"/>
      <c r="F1337" s="23"/>
      <c r="H1337" s="24">
        <f>IF(A1337="","",IF(YEAR(A1337)&lt;&gt;Setup!$C$5,"",MONTH(A1337)))</f>
      </c>
    </row>
    <row r="1338" spans="1:8" x14ac:dyDescent="0.25">
      <c r="A1338" s="22"/>
      <c r="F1338" s="23"/>
      <c r="H1338" s="24">
        <f>IF(A1338="","",IF(YEAR(A1338)&lt;&gt;Setup!$C$5,"",MONTH(A1338)))</f>
      </c>
    </row>
    <row r="1339" spans="1:8" x14ac:dyDescent="0.25">
      <c r="A1339" s="22"/>
      <c r="F1339" s="23"/>
      <c r="H1339" s="24">
        <f>IF(A1339="","",IF(YEAR(A1339)&lt;&gt;Setup!$C$5,"",MONTH(A1339)))</f>
      </c>
    </row>
    <row r="1340" spans="1:8" x14ac:dyDescent="0.25">
      <c r="A1340" s="22"/>
      <c r="F1340" s="23"/>
      <c r="H1340" s="24">
        <f>IF(A1340="","",IF(YEAR(A1340)&lt;&gt;Setup!$C$5,"",MONTH(A1340)))</f>
      </c>
    </row>
    <row r="1341" spans="1:8" x14ac:dyDescent="0.25">
      <c r="A1341" s="22"/>
      <c r="F1341" s="23"/>
      <c r="H1341" s="24">
        <f>IF(A1341="","",IF(YEAR(A1341)&lt;&gt;Setup!$C$5,"",MONTH(A1341)))</f>
      </c>
    </row>
    <row r="1342" spans="1:8" x14ac:dyDescent="0.25">
      <c r="A1342" s="22"/>
      <c r="F1342" s="23"/>
      <c r="H1342" s="24">
        <f>IF(A1342="","",IF(YEAR(A1342)&lt;&gt;Setup!$C$5,"",MONTH(A1342)))</f>
      </c>
    </row>
    <row r="1343" spans="1:8" x14ac:dyDescent="0.25">
      <c r="A1343" s="22"/>
      <c r="F1343" s="23"/>
      <c r="H1343" s="24">
        <f>IF(A1343="","",IF(YEAR(A1343)&lt;&gt;Setup!$C$5,"",MONTH(A1343)))</f>
      </c>
    </row>
    <row r="1344" spans="1:8" x14ac:dyDescent="0.25">
      <c r="A1344" s="22"/>
      <c r="F1344" s="23"/>
      <c r="H1344" s="24">
        <f>IF(A1344="","",IF(YEAR(A1344)&lt;&gt;Setup!$C$5,"",MONTH(A1344)))</f>
      </c>
    </row>
    <row r="1345" spans="1:8" x14ac:dyDescent="0.25">
      <c r="A1345" s="22"/>
      <c r="F1345" s="23"/>
      <c r="H1345" s="24">
        <f>IF(A1345="","",IF(YEAR(A1345)&lt;&gt;Setup!$C$5,"",MONTH(A1345)))</f>
      </c>
    </row>
    <row r="1346" spans="1:8" x14ac:dyDescent="0.25">
      <c r="A1346" s="22"/>
      <c r="F1346" s="23"/>
      <c r="H1346" s="24">
        <f>IF(A1346="","",IF(YEAR(A1346)&lt;&gt;Setup!$C$5,"",MONTH(A1346)))</f>
      </c>
    </row>
    <row r="1347" spans="1:8" x14ac:dyDescent="0.25">
      <c r="A1347" s="22"/>
      <c r="F1347" s="23"/>
      <c r="H1347" s="24">
        <f>IF(A1347="","",IF(YEAR(A1347)&lt;&gt;Setup!$C$5,"",MONTH(A1347)))</f>
      </c>
    </row>
    <row r="1348" spans="1:8" x14ac:dyDescent="0.25">
      <c r="A1348" s="22"/>
      <c r="F1348" s="23"/>
      <c r="H1348" s="24">
        <f>IF(A1348="","",IF(YEAR(A1348)&lt;&gt;Setup!$C$5,"",MONTH(A1348)))</f>
      </c>
    </row>
    <row r="1349" spans="1:8" x14ac:dyDescent="0.25">
      <c r="A1349" s="22"/>
      <c r="F1349" s="23"/>
      <c r="H1349" s="24">
        <f>IF(A1349="","",IF(YEAR(A1349)&lt;&gt;Setup!$C$5,"",MONTH(A1349)))</f>
      </c>
    </row>
    <row r="1350" spans="1:8" x14ac:dyDescent="0.25">
      <c r="A1350" s="22"/>
      <c r="F1350" s="23"/>
      <c r="H1350" s="24">
        <f>IF(A1350="","",IF(YEAR(A1350)&lt;&gt;Setup!$C$5,"",MONTH(A1350)))</f>
      </c>
    </row>
    <row r="1351" spans="1:8" x14ac:dyDescent="0.25">
      <c r="A1351" s="22"/>
      <c r="F1351" s="23"/>
      <c r="H1351" s="24">
        <f>IF(A1351="","",IF(YEAR(A1351)&lt;&gt;Setup!$C$5,"",MONTH(A1351)))</f>
      </c>
    </row>
    <row r="1352" spans="1:8" x14ac:dyDescent="0.25">
      <c r="A1352" s="22"/>
      <c r="F1352" s="23"/>
      <c r="H1352" s="24">
        <f>IF(A1352="","",IF(YEAR(A1352)&lt;&gt;Setup!$C$5,"",MONTH(A1352)))</f>
      </c>
    </row>
    <row r="1353" spans="1:8" x14ac:dyDescent="0.25">
      <c r="A1353" s="22"/>
      <c r="F1353" s="23"/>
      <c r="H1353" s="24">
        <f>IF(A1353="","",IF(YEAR(A1353)&lt;&gt;Setup!$C$5,"",MONTH(A1353)))</f>
      </c>
    </row>
    <row r="1354" spans="1:8" x14ac:dyDescent="0.25">
      <c r="A1354" s="22"/>
      <c r="F1354" s="23"/>
      <c r="H1354" s="24">
        <f>IF(A1354="","",IF(YEAR(A1354)&lt;&gt;Setup!$C$5,"",MONTH(A1354)))</f>
      </c>
    </row>
    <row r="1355" spans="1:8" x14ac:dyDescent="0.25">
      <c r="A1355" s="22"/>
      <c r="F1355" s="23"/>
      <c r="H1355" s="24">
        <f>IF(A1355="","",IF(YEAR(A1355)&lt;&gt;Setup!$C$5,"",MONTH(A1355)))</f>
      </c>
    </row>
    <row r="1356" spans="1:8" x14ac:dyDescent="0.25">
      <c r="A1356" s="22"/>
      <c r="F1356" s="23"/>
      <c r="H1356" s="24">
        <f>IF(A1356="","",IF(YEAR(A1356)&lt;&gt;Setup!$C$5,"",MONTH(A1356)))</f>
      </c>
    </row>
    <row r="1357" spans="1:8" x14ac:dyDescent="0.25">
      <c r="A1357" s="22"/>
      <c r="F1357" s="23"/>
      <c r="H1357" s="24">
        <f>IF(A1357="","",IF(YEAR(A1357)&lt;&gt;Setup!$C$5,"",MONTH(A1357)))</f>
      </c>
    </row>
    <row r="1358" spans="1:8" x14ac:dyDescent="0.25">
      <c r="A1358" s="22"/>
      <c r="F1358" s="23"/>
      <c r="H1358" s="24">
        <f>IF(A1358="","",IF(YEAR(A1358)&lt;&gt;Setup!$C$5,"",MONTH(A1358)))</f>
      </c>
    </row>
    <row r="1359" spans="1:8" x14ac:dyDescent="0.25">
      <c r="A1359" s="22"/>
      <c r="F1359" s="23"/>
      <c r="H1359" s="24">
        <f>IF(A1359="","",IF(YEAR(A1359)&lt;&gt;Setup!$C$5,"",MONTH(A1359)))</f>
      </c>
    </row>
    <row r="1360" spans="1:8" x14ac:dyDescent="0.25">
      <c r="A1360" s="22"/>
      <c r="F1360" s="23"/>
      <c r="H1360" s="24">
        <f>IF(A1360="","",IF(YEAR(A1360)&lt;&gt;Setup!$C$5,"",MONTH(A1360)))</f>
      </c>
    </row>
    <row r="1361" spans="1:8" x14ac:dyDescent="0.25">
      <c r="A1361" s="22"/>
      <c r="F1361" s="23"/>
      <c r="H1361" s="24">
        <f>IF(A1361="","",IF(YEAR(A1361)&lt;&gt;Setup!$C$5,"",MONTH(A1361)))</f>
      </c>
    </row>
    <row r="1362" spans="1:8" x14ac:dyDescent="0.25">
      <c r="A1362" s="22"/>
      <c r="F1362" s="23"/>
      <c r="H1362" s="24">
        <f>IF(A1362="","",IF(YEAR(A1362)&lt;&gt;Setup!$C$5,"",MONTH(A1362)))</f>
      </c>
    </row>
    <row r="1363" spans="1:8" x14ac:dyDescent="0.25">
      <c r="A1363" s="22"/>
      <c r="F1363" s="23"/>
      <c r="H1363" s="24">
        <f>IF(A1363="","",IF(YEAR(A1363)&lt;&gt;Setup!$C$5,"",MONTH(A1363)))</f>
      </c>
    </row>
    <row r="1364" spans="1:8" x14ac:dyDescent="0.25">
      <c r="A1364" s="22"/>
      <c r="F1364" s="23"/>
      <c r="H1364" s="24">
        <f>IF(A1364="","",IF(YEAR(A1364)&lt;&gt;Setup!$C$5,"",MONTH(A1364)))</f>
      </c>
    </row>
    <row r="1365" spans="1:8" x14ac:dyDescent="0.25">
      <c r="A1365" s="22"/>
      <c r="F1365" s="23"/>
      <c r="H1365" s="24">
        <f>IF(A1365="","",IF(YEAR(A1365)&lt;&gt;Setup!$C$5,"",MONTH(A1365)))</f>
      </c>
    </row>
    <row r="1366" spans="1:8" x14ac:dyDescent="0.25">
      <c r="A1366" s="22"/>
      <c r="F1366" s="23"/>
      <c r="H1366" s="24">
        <f>IF(A1366="","",IF(YEAR(A1366)&lt;&gt;Setup!$C$5,"",MONTH(A1366)))</f>
      </c>
    </row>
    <row r="1367" spans="1:8" x14ac:dyDescent="0.25">
      <c r="A1367" s="22"/>
      <c r="F1367" s="23"/>
      <c r="H1367" s="24">
        <f>IF(A1367="","",IF(YEAR(A1367)&lt;&gt;Setup!$C$5,"",MONTH(A1367)))</f>
      </c>
    </row>
    <row r="1368" spans="1:8" x14ac:dyDescent="0.25">
      <c r="A1368" s="22"/>
      <c r="F1368" s="23"/>
      <c r="H1368" s="24">
        <f>IF(A1368="","",IF(YEAR(A1368)&lt;&gt;Setup!$C$5,"",MONTH(A1368)))</f>
      </c>
    </row>
    <row r="1369" spans="1:8" x14ac:dyDescent="0.25">
      <c r="A1369" s="22"/>
      <c r="F1369" s="23"/>
      <c r="H1369" s="24">
        <f>IF(A1369="","",IF(YEAR(A1369)&lt;&gt;Setup!$C$5,"",MONTH(A1369)))</f>
      </c>
    </row>
    <row r="1370" spans="1:8" x14ac:dyDescent="0.25">
      <c r="A1370" s="22"/>
      <c r="F1370" s="23"/>
      <c r="H1370" s="24">
        <f>IF(A1370="","",IF(YEAR(A1370)&lt;&gt;Setup!$C$5,"",MONTH(A1370)))</f>
      </c>
    </row>
    <row r="1371" spans="1:8" x14ac:dyDescent="0.25">
      <c r="A1371" s="22"/>
      <c r="F1371" s="23"/>
      <c r="H1371" s="24">
        <f>IF(A1371="","",IF(YEAR(A1371)&lt;&gt;Setup!$C$5,"",MONTH(A1371)))</f>
      </c>
    </row>
    <row r="1372" spans="1:8" x14ac:dyDescent="0.25">
      <c r="A1372" s="22"/>
      <c r="F1372" s="23"/>
      <c r="H1372" s="24">
        <f>IF(A1372="","",IF(YEAR(A1372)&lt;&gt;Setup!$C$5,"",MONTH(A1372)))</f>
      </c>
    </row>
    <row r="1373" spans="1:8" x14ac:dyDescent="0.25">
      <c r="A1373" s="22"/>
      <c r="F1373" s="23"/>
      <c r="H1373" s="24">
        <f>IF(A1373="","",IF(YEAR(A1373)&lt;&gt;Setup!$C$5,"",MONTH(A1373)))</f>
      </c>
    </row>
    <row r="1374" spans="1:8" x14ac:dyDescent="0.25">
      <c r="A1374" s="22"/>
      <c r="F1374" s="23"/>
      <c r="H1374" s="24">
        <f>IF(A1374="","",IF(YEAR(A1374)&lt;&gt;Setup!$C$5,"",MONTH(A1374)))</f>
      </c>
    </row>
    <row r="1375" spans="1:8" x14ac:dyDescent="0.25">
      <c r="A1375" s="22"/>
      <c r="F1375" s="23"/>
      <c r="H1375" s="24">
        <f>IF(A1375="","",IF(YEAR(A1375)&lt;&gt;Setup!$C$5,"",MONTH(A1375)))</f>
      </c>
    </row>
    <row r="1376" spans="1:8" x14ac:dyDescent="0.25">
      <c r="A1376" s="22"/>
      <c r="F1376" s="23"/>
      <c r="H1376" s="24">
        <f>IF(A1376="","",IF(YEAR(A1376)&lt;&gt;Setup!$C$5,"",MONTH(A1376)))</f>
      </c>
    </row>
    <row r="1377" spans="1:8" x14ac:dyDescent="0.25">
      <c r="A1377" s="22"/>
      <c r="F1377" s="23"/>
      <c r="H1377" s="24">
        <f>IF(A1377="","",IF(YEAR(A1377)&lt;&gt;Setup!$C$5,"",MONTH(A1377)))</f>
      </c>
    </row>
    <row r="1378" spans="1:8" x14ac:dyDescent="0.25">
      <c r="A1378" s="22"/>
      <c r="F1378" s="23"/>
      <c r="H1378" s="24">
        <f>IF(A1378="","",IF(YEAR(A1378)&lt;&gt;Setup!$C$5,"",MONTH(A1378)))</f>
      </c>
    </row>
    <row r="1379" spans="1:8" x14ac:dyDescent="0.25">
      <c r="A1379" s="22"/>
      <c r="F1379" s="23"/>
      <c r="H1379" s="24">
        <f>IF(A1379="","",IF(YEAR(A1379)&lt;&gt;Setup!$C$5,"",MONTH(A1379)))</f>
      </c>
    </row>
    <row r="1380" spans="1:8" x14ac:dyDescent="0.25">
      <c r="A1380" s="22"/>
      <c r="F1380" s="23"/>
      <c r="H1380" s="24">
        <f>IF(A1380="","",IF(YEAR(A1380)&lt;&gt;Setup!$C$5,"",MONTH(A1380)))</f>
      </c>
    </row>
    <row r="1381" spans="1:8" x14ac:dyDescent="0.25">
      <c r="A1381" s="22"/>
      <c r="F1381" s="23"/>
      <c r="H1381" s="24">
        <f>IF(A1381="","",IF(YEAR(A1381)&lt;&gt;Setup!$C$5,"",MONTH(A1381)))</f>
      </c>
    </row>
    <row r="1382" spans="1:8" x14ac:dyDescent="0.25">
      <c r="A1382" s="22"/>
      <c r="F1382" s="23"/>
      <c r="H1382" s="24">
        <f>IF(A1382="","",IF(YEAR(A1382)&lt;&gt;Setup!$C$5,"",MONTH(A1382)))</f>
      </c>
    </row>
    <row r="1383" spans="1:8" x14ac:dyDescent="0.25">
      <c r="A1383" s="22"/>
      <c r="F1383" s="23"/>
      <c r="H1383" s="24">
        <f>IF(A1383="","",IF(YEAR(A1383)&lt;&gt;Setup!$C$5,"",MONTH(A1383)))</f>
      </c>
    </row>
    <row r="1384" spans="1:8" x14ac:dyDescent="0.25">
      <c r="A1384" s="22"/>
      <c r="F1384" s="23"/>
      <c r="H1384" s="24">
        <f>IF(A1384="","",IF(YEAR(A1384)&lt;&gt;Setup!$C$5,"",MONTH(A1384)))</f>
      </c>
    </row>
    <row r="1385" spans="1:8" x14ac:dyDescent="0.25">
      <c r="A1385" s="22"/>
      <c r="F1385" s="23"/>
      <c r="H1385" s="24">
        <f>IF(A1385="","",IF(YEAR(A1385)&lt;&gt;Setup!$C$5,"",MONTH(A1385)))</f>
      </c>
    </row>
    <row r="1386" spans="1:8" x14ac:dyDescent="0.25">
      <c r="A1386" s="22"/>
      <c r="F1386" s="23"/>
      <c r="H1386" s="24">
        <f>IF(A1386="","",IF(YEAR(A1386)&lt;&gt;Setup!$C$5,"",MONTH(A1386)))</f>
      </c>
    </row>
    <row r="1387" spans="1:8" x14ac:dyDescent="0.25">
      <c r="A1387" s="22"/>
      <c r="F1387" s="23"/>
      <c r="H1387" s="24">
        <f>IF(A1387="","",IF(YEAR(A1387)&lt;&gt;Setup!$C$5,"",MONTH(A1387)))</f>
      </c>
    </row>
    <row r="1388" spans="1:8" x14ac:dyDescent="0.25">
      <c r="A1388" s="22"/>
      <c r="F1388" s="23"/>
      <c r="H1388" s="24">
        <f>IF(A1388="","",IF(YEAR(A1388)&lt;&gt;Setup!$C$5,"",MONTH(A1388)))</f>
      </c>
    </row>
    <row r="1389" spans="1:8" x14ac:dyDescent="0.25">
      <c r="A1389" s="22"/>
      <c r="F1389" s="23"/>
      <c r="H1389" s="24">
        <f>IF(A1389="","",IF(YEAR(A1389)&lt;&gt;Setup!$C$5,"",MONTH(A1389)))</f>
      </c>
    </row>
    <row r="1390" spans="1:8" x14ac:dyDescent="0.25">
      <c r="A1390" s="22"/>
      <c r="F1390" s="23"/>
      <c r="H1390" s="24">
        <f>IF(A1390="","",IF(YEAR(A1390)&lt;&gt;Setup!$C$5,"",MONTH(A1390)))</f>
      </c>
    </row>
    <row r="1391" spans="1:8" x14ac:dyDescent="0.25">
      <c r="A1391" s="22"/>
      <c r="F1391" s="23"/>
      <c r="H1391" s="24">
        <f>IF(A1391="","",IF(YEAR(A1391)&lt;&gt;Setup!$C$5,"",MONTH(A1391)))</f>
      </c>
    </row>
    <row r="1392" spans="1:8" x14ac:dyDescent="0.25">
      <c r="A1392" s="22"/>
      <c r="F1392" s="23"/>
      <c r="H1392" s="24">
        <f>IF(A1392="","",IF(YEAR(A1392)&lt;&gt;Setup!$C$5,"",MONTH(A1392)))</f>
      </c>
    </row>
    <row r="1393" spans="1:8" x14ac:dyDescent="0.25">
      <c r="A1393" s="22"/>
      <c r="F1393" s="23"/>
      <c r="H1393" s="24">
        <f>IF(A1393="","",IF(YEAR(A1393)&lt;&gt;Setup!$C$5,"",MONTH(A1393)))</f>
      </c>
    </row>
    <row r="1394" spans="1:8" x14ac:dyDescent="0.25">
      <c r="A1394" s="22"/>
      <c r="F1394" s="23"/>
      <c r="H1394" s="24">
        <f>IF(A1394="","",IF(YEAR(A1394)&lt;&gt;Setup!$C$5,"",MONTH(A1394)))</f>
      </c>
    </row>
    <row r="1395" spans="1:8" x14ac:dyDescent="0.25">
      <c r="A1395" s="22"/>
      <c r="F1395" s="23"/>
      <c r="H1395" s="24">
        <f>IF(A1395="","",IF(YEAR(A1395)&lt;&gt;Setup!$C$5,"",MONTH(A1395)))</f>
      </c>
    </row>
    <row r="1396" spans="1:8" x14ac:dyDescent="0.25">
      <c r="A1396" s="22"/>
      <c r="F1396" s="23"/>
      <c r="H1396" s="24">
        <f>IF(A1396="","",IF(YEAR(A1396)&lt;&gt;Setup!$C$5,"",MONTH(A1396)))</f>
      </c>
    </row>
    <row r="1397" spans="1:8" x14ac:dyDescent="0.25">
      <c r="A1397" s="22"/>
      <c r="F1397" s="23"/>
      <c r="H1397" s="24">
        <f>IF(A1397="","",IF(YEAR(A1397)&lt;&gt;Setup!$C$5,"",MONTH(A1397)))</f>
      </c>
    </row>
    <row r="1398" spans="1:8" x14ac:dyDescent="0.25">
      <c r="A1398" s="22"/>
      <c r="F1398" s="23"/>
      <c r="H1398" s="24">
        <f>IF(A1398="","",IF(YEAR(A1398)&lt;&gt;Setup!$C$5,"",MONTH(A1398)))</f>
      </c>
    </row>
    <row r="1399" spans="1:8" x14ac:dyDescent="0.25">
      <c r="A1399" s="22"/>
      <c r="F1399" s="23"/>
      <c r="H1399" s="24">
        <f>IF(A1399="","",IF(YEAR(A1399)&lt;&gt;Setup!$C$5,"",MONTH(A1399)))</f>
      </c>
    </row>
    <row r="1400" spans="1:8" x14ac:dyDescent="0.25">
      <c r="A1400" s="22"/>
      <c r="F1400" s="23"/>
      <c r="H1400" s="24">
        <f>IF(A1400="","",IF(YEAR(A1400)&lt;&gt;Setup!$C$5,"",MONTH(A1400)))</f>
      </c>
    </row>
    <row r="1401" spans="1:8" x14ac:dyDescent="0.25">
      <c r="A1401" s="22"/>
      <c r="F1401" s="23"/>
      <c r="H1401" s="24">
        <f>IF(A1401="","",IF(YEAR(A1401)&lt;&gt;Setup!$C$5,"",MONTH(A1401)))</f>
      </c>
    </row>
    <row r="1402" spans="1:8" x14ac:dyDescent="0.25">
      <c r="A1402" s="22"/>
      <c r="F1402" s="23"/>
      <c r="H1402" s="24">
        <f>IF(A1402="","",IF(YEAR(A1402)&lt;&gt;Setup!$C$5,"",MONTH(A1402)))</f>
      </c>
    </row>
    <row r="1403" spans="1:8" x14ac:dyDescent="0.25">
      <c r="A1403" s="22"/>
      <c r="F1403" s="23"/>
      <c r="H1403" s="24">
        <f>IF(A1403="","",IF(YEAR(A1403)&lt;&gt;Setup!$C$5,"",MONTH(A1403)))</f>
      </c>
    </row>
    <row r="1404" spans="1:8" x14ac:dyDescent="0.25">
      <c r="A1404" s="22"/>
      <c r="F1404" s="23"/>
      <c r="H1404" s="24">
        <f>IF(A1404="","",IF(YEAR(A1404)&lt;&gt;Setup!$C$5,"",MONTH(A1404)))</f>
      </c>
    </row>
    <row r="1405" spans="1:8" x14ac:dyDescent="0.25">
      <c r="A1405" s="22"/>
      <c r="F1405" s="23"/>
      <c r="H1405" s="24">
        <f>IF(A1405="","",IF(YEAR(A1405)&lt;&gt;Setup!$C$5,"",MONTH(A1405)))</f>
      </c>
    </row>
    <row r="1406" spans="1:8" x14ac:dyDescent="0.25">
      <c r="A1406" s="22"/>
      <c r="F1406" s="23"/>
      <c r="H1406" s="24">
        <f>IF(A1406="","",IF(YEAR(A1406)&lt;&gt;Setup!$C$5,"",MONTH(A1406)))</f>
      </c>
    </row>
    <row r="1407" spans="1:8" x14ac:dyDescent="0.25">
      <c r="A1407" s="22"/>
      <c r="F1407" s="23"/>
      <c r="H1407" s="24">
        <f>IF(A1407="","",IF(YEAR(A1407)&lt;&gt;Setup!$C$5,"",MONTH(A1407)))</f>
      </c>
    </row>
    <row r="1408" spans="1:8" x14ac:dyDescent="0.25">
      <c r="A1408" s="22"/>
      <c r="F1408" s="23"/>
      <c r="H1408" s="24">
        <f>IF(A1408="","",IF(YEAR(A1408)&lt;&gt;Setup!$C$5,"",MONTH(A1408)))</f>
      </c>
    </row>
    <row r="1409" spans="1:8" x14ac:dyDescent="0.25">
      <c r="A1409" s="22"/>
      <c r="F1409" s="23"/>
      <c r="H1409" s="24">
        <f>IF(A1409="","",IF(YEAR(A1409)&lt;&gt;Setup!$C$5,"",MONTH(A1409)))</f>
      </c>
    </row>
    <row r="1410" spans="1:8" x14ac:dyDescent="0.25">
      <c r="A1410" s="22"/>
      <c r="F1410" s="23"/>
      <c r="H1410" s="24">
        <f>IF(A1410="","",IF(YEAR(A1410)&lt;&gt;Setup!$C$5,"",MONTH(A1410)))</f>
      </c>
    </row>
    <row r="1411" spans="1:8" x14ac:dyDescent="0.25">
      <c r="A1411" s="22"/>
      <c r="F1411" s="23"/>
      <c r="H1411" s="24">
        <f>IF(A1411="","",IF(YEAR(A1411)&lt;&gt;Setup!$C$5,"",MONTH(A1411)))</f>
      </c>
    </row>
    <row r="1412" spans="1:8" x14ac:dyDescent="0.25">
      <c r="A1412" s="22"/>
      <c r="F1412" s="23"/>
      <c r="H1412" s="24">
        <f>IF(A1412="","",IF(YEAR(A1412)&lt;&gt;Setup!$C$5,"",MONTH(A1412)))</f>
      </c>
    </row>
    <row r="1413" spans="1:8" x14ac:dyDescent="0.25">
      <c r="A1413" s="22"/>
      <c r="F1413" s="23"/>
      <c r="H1413" s="24">
        <f>IF(A1413="","",IF(YEAR(A1413)&lt;&gt;Setup!$C$5,"",MONTH(A1413)))</f>
      </c>
    </row>
    <row r="1414" spans="1:8" x14ac:dyDescent="0.25">
      <c r="A1414" s="22"/>
      <c r="F1414" s="23"/>
      <c r="H1414" s="24">
        <f>IF(A1414="","",IF(YEAR(A1414)&lt;&gt;Setup!$C$5,"",MONTH(A1414)))</f>
      </c>
    </row>
    <row r="1415" spans="1:8" x14ac:dyDescent="0.25">
      <c r="A1415" s="22"/>
      <c r="F1415" s="23"/>
      <c r="H1415" s="24">
        <f>IF(A1415="","",IF(YEAR(A1415)&lt;&gt;Setup!$C$5,"",MONTH(A1415)))</f>
      </c>
    </row>
    <row r="1416" spans="1:8" x14ac:dyDescent="0.25">
      <c r="A1416" s="22"/>
      <c r="F1416" s="23"/>
      <c r="H1416" s="24">
        <f>IF(A1416="","",IF(YEAR(A1416)&lt;&gt;Setup!$C$5,"",MONTH(A1416)))</f>
      </c>
    </row>
    <row r="1417" spans="1:8" x14ac:dyDescent="0.25">
      <c r="A1417" s="22"/>
      <c r="F1417" s="23"/>
      <c r="H1417" s="24">
        <f>IF(A1417="","",IF(YEAR(A1417)&lt;&gt;Setup!$C$5,"",MONTH(A1417)))</f>
      </c>
    </row>
    <row r="1418" spans="1:8" x14ac:dyDescent="0.25">
      <c r="A1418" s="22"/>
      <c r="F1418" s="23"/>
      <c r="H1418" s="24">
        <f>IF(A1418="","",IF(YEAR(A1418)&lt;&gt;Setup!$C$5,"",MONTH(A1418)))</f>
      </c>
    </row>
    <row r="1419" spans="1:8" x14ac:dyDescent="0.25">
      <c r="A1419" s="22"/>
      <c r="F1419" s="23"/>
      <c r="H1419" s="24">
        <f>IF(A1419="","",IF(YEAR(A1419)&lt;&gt;Setup!$C$5,"",MONTH(A1419)))</f>
      </c>
    </row>
    <row r="1420" spans="1:8" x14ac:dyDescent="0.25">
      <c r="A1420" s="22"/>
      <c r="F1420" s="23"/>
      <c r="H1420" s="24">
        <f>IF(A1420="","",IF(YEAR(A1420)&lt;&gt;Setup!$C$5,"",MONTH(A1420)))</f>
      </c>
    </row>
    <row r="1421" spans="1:8" x14ac:dyDescent="0.25">
      <c r="A1421" s="22"/>
      <c r="F1421" s="23"/>
      <c r="H1421" s="24">
        <f>IF(A1421="","",IF(YEAR(A1421)&lt;&gt;Setup!$C$5,"",MONTH(A1421)))</f>
      </c>
    </row>
    <row r="1422" spans="1:8" x14ac:dyDescent="0.25">
      <c r="A1422" s="22"/>
      <c r="F1422" s="23"/>
      <c r="H1422" s="24">
        <f>IF(A1422="","",IF(YEAR(A1422)&lt;&gt;Setup!$C$5,"",MONTH(A1422)))</f>
      </c>
    </row>
    <row r="1423" spans="1:8" x14ac:dyDescent="0.25">
      <c r="A1423" s="22"/>
      <c r="F1423" s="23"/>
      <c r="H1423" s="24">
        <f>IF(A1423="","",IF(YEAR(A1423)&lt;&gt;Setup!$C$5,"",MONTH(A1423)))</f>
      </c>
    </row>
    <row r="1424" spans="1:8" x14ac:dyDescent="0.25">
      <c r="A1424" s="22"/>
      <c r="F1424" s="23"/>
      <c r="H1424" s="24">
        <f>IF(A1424="","",IF(YEAR(A1424)&lt;&gt;Setup!$C$5,"",MONTH(A1424)))</f>
      </c>
    </row>
    <row r="1425" spans="1:8" x14ac:dyDescent="0.25">
      <c r="A1425" s="22"/>
      <c r="F1425" s="23"/>
      <c r="H1425" s="24">
        <f>IF(A1425="","",IF(YEAR(A1425)&lt;&gt;Setup!$C$5,"",MONTH(A1425)))</f>
      </c>
    </row>
    <row r="1426" spans="1:8" x14ac:dyDescent="0.25">
      <c r="A1426" s="22"/>
      <c r="F1426" s="23"/>
      <c r="H1426" s="24">
        <f>IF(A1426="","",IF(YEAR(A1426)&lt;&gt;Setup!$C$5,"",MONTH(A1426)))</f>
      </c>
    </row>
    <row r="1427" spans="1:8" x14ac:dyDescent="0.25">
      <c r="A1427" s="22"/>
      <c r="F1427" s="23"/>
      <c r="H1427" s="24">
        <f>IF(A1427="","",IF(YEAR(A1427)&lt;&gt;Setup!$C$5,"",MONTH(A1427)))</f>
      </c>
    </row>
    <row r="1428" spans="1:8" x14ac:dyDescent="0.25">
      <c r="A1428" s="22"/>
      <c r="F1428" s="23"/>
      <c r="H1428" s="24">
        <f>IF(A1428="","",IF(YEAR(A1428)&lt;&gt;Setup!$C$5,"",MONTH(A1428)))</f>
      </c>
    </row>
    <row r="1429" spans="1:8" x14ac:dyDescent="0.25">
      <c r="A1429" s="22"/>
      <c r="F1429" s="23"/>
      <c r="H1429" s="24">
        <f>IF(A1429="","",IF(YEAR(A1429)&lt;&gt;Setup!$C$5,"",MONTH(A1429)))</f>
      </c>
    </row>
    <row r="1430" spans="1:8" x14ac:dyDescent="0.25">
      <c r="A1430" s="22"/>
      <c r="F1430" s="23"/>
      <c r="H1430" s="24">
        <f>IF(A1430="","",IF(YEAR(A1430)&lt;&gt;Setup!$C$5,"",MONTH(A1430)))</f>
      </c>
    </row>
    <row r="1431" spans="1:8" x14ac:dyDescent="0.25">
      <c r="A1431" s="22"/>
      <c r="F1431" s="23"/>
      <c r="H1431" s="24">
        <f>IF(A1431="","",IF(YEAR(A1431)&lt;&gt;Setup!$C$5,"",MONTH(A1431)))</f>
      </c>
    </row>
    <row r="1432" spans="1:8" x14ac:dyDescent="0.25">
      <c r="A1432" s="22"/>
      <c r="F1432" s="23"/>
      <c r="H1432" s="24">
        <f>IF(A1432="","",IF(YEAR(A1432)&lt;&gt;Setup!$C$5,"",MONTH(A1432)))</f>
      </c>
    </row>
    <row r="1433" spans="1:8" x14ac:dyDescent="0.25">
      <c r="A1433" s="22"/>
      <c r="F1433" s="23"/>
      <c r="H1433" s="24">
        <f>IF(A1433="","",IF(YEAR(A1433)&lt;&gt;Setup!$C$5,"",MONTH(A1433)))</f>
      </c>
    </row>
    <row r="1434" spans="1:8" x14ac:dyDescent="0.25">
      <c r="A1434" s="22"/>
      <c r="F1434" s="23"/>
      <c r="H1434" s="24">
        <f>IF(A1434="","",IF(YEAR(A1434)&lt;&gt;Setup!$C$5,"",MONTH(A1434)))</f>
      </c>
    </row>
    <row r="1435" spans="1:8" x14ac:dyDescent="0.25">
      <c r="A1435" s="22"/>
      <c r="F1435" s="23"/>
      <c r="H1435" s="24">
        <f>IF(A1435="","",IF(YEAR(A1435)&lt;&gt;Setup!$C$5,"",MONTH(A1435)))</f>
      </c>
    </row>
    <row r="1436" spans="1:8" x14ac:dyDescent="0.25">
      <c r="A1436" s="22"/>
      <c r="F1436" s="23"/>
      <c r="H1436" s="24">
        <f>IF(A1436="","",IF(YEAR(A1436)&lt;&gt;Setup!$C$5,"",MONTH(A1436)))</f>
      </c>
    </row>
    <row r="1437" spans="1:8" x14ac:dyDescent="0.25">
      <c r="A1437" s="22"/>
      <c r="F1437" s="23"/>
      <c r="H1437" s="24">
        <f>IF(A1437="","",IF(YEAR(A1437)&lt;&gt;Setup!$C$5,"",MONTH(A1437)))</f>
      </c>
    </row>
    <row r="1438" spans="1:8" x14ac:dyDescent="0.25">
      <c r="A1438" s="22"/>
      <c r="F1438" s="23"/>
      <c r="H1438" s="24">
        <f>IF(A1438="","",IF(YEAR(A1438)&lt;&gt;Setup!$C$5,"",MONTH(A1438)))</f>
      </c>
    </row>
    <row r="1439" spans="1:8" x14ac:dyDescent="0.25">
      <c r="A1439" s="22"/>
      <c r="F1439" s="23"/>
      <c r="H1439" s="24">
        <f>IF(A1439="","",IF(YEAR(A1439)&lt;&gt;Setup!$C$5,"",MONTH(A1439)))</f>
      </c>
    </row>
    <row r="1440" spans="1:8" x14ac:dyDescent="0.25">
      <c r="A1440" s="22"/>
      <c r="F1440" s="23"/>
      <c r="H1440" s="24">
        <f>IF(A1440="","",IF(YEAR(A1440)&lt;&gt;Setup!$C$5,"",MONTH(A1440)))</f>
      </c>
    </row>
    <row r="1441" spans="1:8" x14ac:dyDescent="0.25">
      <c r="A1441" s="22"/>
      <c r="F1441" s="23"/>
      <c r="H1441" s="24">
        <f>IF(A1441="","",IF(YEAR(A1441)&lt;&gt;Setup!$C$5,"",MONTH(A1441)))</f>
      </c>
    </row>
    <row r="1442" spans="1:8" x14ac:dyDescent="0.25">
      <c r="A1442" s="22"/>
      <c r="F1442" s="23"/>
      <c r="H1442" s="24">
        <f>IF(A1442="","",IF(YEAR(A1442)&lt;&gt;Setup!$C$5,"",MONTH(A1442)))</f>
      </c>
    </row>
    <row r="1443" spans="1:8" x14ac:dyDescent="0.25">
      <c r="A1443" s="22"/>
      <c r="F1443" s="23"/>
      <c r="H1443" s="24">
        <f>IF(A1443="","",IF(YEAR(A1443)&lt;&gt;Setup!$C$5,"",MONTH(A1443)))</f>
      </c>
    </row>
    <row r="1444" spans="1:8" x14ac:dyDescent="0.25">
      <c r="A1444" s="22"/>
      <c r="F1444" s="23"/>
      <c r="H1444" s="24">
        <f>IF(A1444="","",IF(YEAR(A1444)&lt;&gt;Setup!$C$5,"",MONTH(A1444)))</f>
      </c>
    </row>
    <row r="1445" spans="1:8" x14ac:dyDescent="0.25">
      <c r="A1445" s="22"/>
      <c r="F1445" s="23"/>
      <c r="H1445" s="24">
        <f>IF(A1445="","",IF(YEAR(A1445)&lt;&gt;Setup!$C$5,"",MONTH(A1445)))</f>
      </c>
    </row>
    <row r="1446" spans="1:8" x14ac:dyDescent="0.25">
      <c r="A1446" s="22"/>
      <c r="F1446" s="23"/>
      <c r="H1446" s="24">
        <f>IF(A1446="","",IF(YEAR(A1446)&lt;&gt;Setup!$C$5,"",MONTH(A1446)))</f>
      </c>
    </row>
    <row r="1447" spans="1:8" x14ac:dyDescent="0.25">
      <c r="A1447" s="22"/>
      <c r="F1447" s="23"/>
      <c r="H1447" s="24">
        <f>IF(A1447="","",IF(YEAR(A1447)&lt;&gt;Setup!$C$5,"",MONTH(A1447)))</f>
      </c>
    </row>
    <row r="1448" spans="1:8" x14ac:dyDescent="0.25">
      <c r="A1448" s="22"/>
      <c r="F1448" s="23"/>
      <c r="H1448" s="24">
        <f>IF(A1448="","",IF(YEAR(A1448)&lt;&gt;Setup!$C$5,"",MONTH(A1448)))</f>
      </c>
    </row>
    <row r="1449" spans="1:8" x14ac:dyDescent="0.25">
      <c r="A1449" s="22"/>
      <c r="F1449" s="23"/>
      <c r="H1449" s="24">
        <f>IF(A1449="","",IF(YEAR(A1449)&lt;&gt;Setup!$C$5,"",MONTH(A1449)))</f>
      </c>
    </row>
    <row r="1450" spans="1:8" x14ac:dyDescent="0.25">
      <c r="A1450" s="22"/>
      <c r="F1450" s="23"/>
      <c r="H1450" s="24">
        <f>IF(A1450="","",IF(YEAR(A1450)&lt;&gt;Setup!$C$5,"",MONTH(A1450)))</f>
      </c>
    </row>
    <row r="1451" spans="1:8" x14ac:dyDescent="0.25">
      <c r="A1451" s="22"/>
      <c r="F1451" s="23"/>
      <c r="H1451" s="24">
        <f>IF(A1451="","",IF(YEAR(A1451)&lt;&gt;Setup!$C$5,"",MONTH(A1451)))</f>
      </c>
    </row>
    <row r="1452" spans="1:8" x14ac:dyDescent="0.25">
      <c r="A1452" s="22"/>
      <c r="F1452" s="23"/>
      <c r="H1452" s="24">
        <f>IF(A1452="","",IF(YEAR(A1452)&lt;&gt;Setup!$C$5,"",MONTH(A1452)))</f>
      </c>
    </row>
    <row r="1453" spans="1:8" x14ac:dyDescent="0.25">
      <c r="A1453" s="22"/>
      <c r="F1453" s="23"/>
      <c r="H1453" s="24">
        <f>IF(A1453="","",IF(YEAR(A1453)&lt;&gt;Setup!$C$5,"",MONTH(A1453)))</f>
      </c>
    </row>
    <row r="1454" spans="1:8" x14ac:dyDescent="0.25">
      <c r="A1454" s="22"/>
      <c r="F1454" s="23"/>
      <c r="H1454" s="24">
        <f>IF(A1454="","",IF(YEAR(A1454)&lt;&gt;Setup!$C$5,"",MONTH(A1454)))</f>
      </c>
    </row>
    <row r="1455" spans="1:8" x14ac:dyDescent="0.25">
      <c r="A1455" s="22"/>
      <c r="F1455" s="23"/>
      <c r="H1455" s="24">
        <f>IF(A1455="","",IF(YEAR(A1455)&lt;&gt;Setup!$C$5,"",MONTH(A1455)))</f>
      </c>
    </row>
    <row r="1456" spans="1:8" x14ac:dyDescent="0.25">
      <c r="A1456" s="22"/>
      <c r="F1456" s="23"/>
      <c r="H1456" s="24">
        <f>IF(A1456="","",IF(YEAR(A1456)&lt;&gt;Setup!$C$5,"",MONTH(A1456)))</f>
      </c>
    </row>
    <row r="1457" spans="1:8" x14ac:dyDescent="0.25">
      <c r="A1457" s="22"/>
      <c r="F1457" s="23"/>
      <c r="H1457" s="24">
        <f>IF(A1457="","",IF(YEAR(A1457)&lt;&gt;Setup!$C$5,"",MONTH(A1457)))</f>
      </c>
    </row>
    <row r="1458" spans="1:8" x14ac:dyDescent="0.25">
      <c r="A1458" s="22"/>
      <c r="F1458" s="23"/>
      <c r="H1458" s="24">
        <f>IF(A1458="","",IF(YEAR(A1458)&lt;&gt;Setup!$C$5,"",MONTH(A1458)))</f>
      </c>
    </row>
    <row r="1459" spans="1:8" x14ac:dyDescent="0.25">
      <c r="A1459" s="22"/>
      <c r="F1459" s="23"/>
      <c r="H1459" s="24">
        <f>IF(A1459="","",IF(YEAR(A1459)&lt;&gt;Setup!$C$5,"",MONTH(A1459)))</f>
      </c>
    </row>
    <row r="1460" spans="1:8" x14ac:dyDescent="0.25">
      <c r="A1460" s="22"/>
      <c r="F1460" s="23"/>
      <c r="H1460" s="24">
        <f>IF(A1460="","",IF(YEAR(A1460)&lt;&gt;Setup!$C$5,"",MONTH(A1460)))</f>
      </c>
    </row>
    <row r="1461" spans="1:8" x14ac:dyDescent="0.25">
      <c r="A1461" s="22"/>
      <c r="F1461" s="23"/>
      <c r="H1461" s="24">
        <f>IF(A1461="","",IF(YEAR(A1461)&lt;&gt;Setup!$C$5,"",MONTH(A1461)))</f>
      </c>
    </row>
    <row r="1462" spans="1:8" x14ac:dyDescent="0.25">
      <c r="A1462" s="22"/>
      <c r="F1462" s="23"/>
      <c r="H1462" s="24">
        <f>IF(A1462="","",IF(YEAR(A1462)&lt;&gt;Setup!$C$5,"",MONTH(A1462)))</f>
      </c>
    </row>
    <row r="1463" spans="1:8" x14ac:dyDescent="0.25">
      <c r="A1463" s="22"/>
      <c r="F1463" s="23"/>
      <c r="H1463" s="24">
        <f>IF(A1463="","",IF(YEAR(A1463)&lt;&gt;Setup!$C$5,"",MONTH(A1463)))</f>
      </c>
    </row>
    <row r="1464" spans="1:8" x14ac:dyDescent="0.25">
      <c r="A1464" s="22"/>
      <c r="F1464" s="23"/>
      <c r="H1464" s="24">
        <f>IF(A1464="","",IF(YEAR(A1464)&lt;&gt;Setup!$C$5,"",MONTH(A1464)))</f>
      </c>
    </row>
    <row r="1465" spans="1:8" x14ac:dyDescent="0.25">
      <c r="A1465" s="22"/>
      <c r="F1465" s="23"/>
      <c r="H1465" s="24">
        <f>IF(A1465="","",IF(YEAR(A1465)&lt;&gt;Setup!$C$5,"",MONTH(A1465)))</f>
      </c>
    </row>
    <row r="1466" spans="1:8" x14ac:dyDescent="0.25">
      <c r="A1466" s="22"/>
      <c r="F1466" s="23"/>
      <c r="H1466" s="24">
        <f>IF(A1466="","",IF(YEAR(A1466)&lt;&gt;Setup!$C$5,"",MONTH(A1466)))</f>
      </c>
    </row>
    <row r="1467" spans="1:8" x14ac:dyDescent="0.25">
      <c r="A1467" s="22"/>
      <c r="F1467" s="23"/>
      <c r="H1467" s="24">
        <f>IF(A1467="","",IF(YEAR(A1467)&lt;&gt;Setup!$C$5,"",MONTH(A1467)))</f>
      </c>
    </row>
    <row r="1468" spans="1:8" x14ac:dyDescent="0.25">
      <c r="A1468" s="22"/>
      <c r="F1468" s="23"/>
      <c r="H1468" s="24">
        <f>IF(A1468="","",IF(YEAR(A1468)&lt;&gt;Setup!$C$5,"",MONTH(A1468)))</f>
      </c>
    </row>
    <row r="1469" spans="1:8" x14ac:dyDescent="0.25">
      <c r="A1469" s="22"/>
      <c r="F1469" s="23"/>
      <c r="H1469" s="24">
        <f>IF(A1469="","",IF(YEAR(A1469)&lt;&gt;Setup!$C$5,"",MONTH(A1469)))</f>
      </c>
    </row>
    <row r="1470" spans="1:8" x14ac:dyDescent="0.25">
      <c r="A1470" s="22"/>
      <c r="F1470" s="23"/>
      <c r="H1470" s="24">
        <f>IF(A1470="","",IF(YEAR(A1470)&lt;&gt;Setup!$C$5,"",MONTH(A1470)))</f>
      </c>
    </row>
    <row r="1471" spans="1:8" x14ac:dyDescent="0.25">
      <c r="A1471" s="22"/>
      <c r="F1471" s="23"/>
      <c r="H1471" s="24">
        <f>IF(A1471="","",IF(YEAR(A1471)&lt;&gt;Setup!$C$5,"",MONTH(A1471)))</f>
      </c>
    </row>
    <row r="1472" spans="1:8" x14ac:dyDescent="0.25">
      <c r="A1472" s="22"/>
      <c r="F1472" s="23"/>
      <c r="H1472" s="24">
        <f>IF(A1472="","",IF(YEAR(A1472)&lt;&gt;Setup!$C$5,"",MONTH(A1472)))</f>
      </c>
    </row>
    <row r="1473" spans="1:8" x14ac:dyDescent="0.25">
      <c r="A1473" s="22"/>
      <c r="F1473" s="23"/>
      <c r="H1473" s="24">
        <f>IF(A1473="","",IF(YEAR(A1473)&lt;&gt;Setup!$C$5,"",MONTH(A1473)))</f>
      </c>
    </row>
    <row r="1474" spans="1:8" x14ac:dyDescent="0.25">
      <c r="A1474" s="22"/>
      <c r="F1474" s="23"/>
      <c r="H1474" s="24">
        <f>IF(A1474="","",IF(YEAR(A1474)&lt;&gt;Setup!$C$5,"",MONTH(A1474)))</f>
      </c>
    </row>
    <row r="1475" spans="1:8" x14ac:dyDescent="0.25">
      <c r="A1475" s="22"/>
      <c r="F1475" s="23"/>
      <c r="H1475" s="24">
        <f>IF(A1475="","",IF(YEAR(A1475)&lt;&gt;Setup!$C$5,"",MONTH(A1475)))</f>
      </c>
    </row>
    <row r="1476" spans="1:8" x14ac:dyDescent="0.25">
      <c r="A1476" s="22"/>
      <c r="F1476" s="23"/>
      <c r="H1476" s="24">
        <f>IF(A1476="","",IF(YEAR(A1476)&lt;&gt;Setup!$C$5,"",MONTH(A1476)))</f>
      </c>
    </row>
    <row r="1477" spans="1:8" x14ac:dyDescent="0.25">
      <c r="A1477" s="22"/>
      <c r="F1477" s="23"/>
      <c r="H1477" s="24">
        <f>IF(A1477="","",IF(YEAR(A1477)&lt;&gt;Setup!$C$5,"",MONTH(A1477)))</f>
      </c>
    </row>
    <row r="1478" spans="1:8" x14ac:dyDescent="0.25">
      <c r="A1478" s="22"/>
      <c r="F1478" s="23"/>
      <c r="H1478" s="24">
        <f>IF(A1478="","",IF(YEAR(A1478)&lt;&gt;Setup!$C$5,"",MONTH(A1478)))</f>
      </c>
    </row>
    <row r="1479" spans="1:8" x14ac:dyDescent="0.25">
      <c r="A1479" s="22"/>
      <c r="F1479" s="23"/>
      <c r="H1479" s="24">
        <f>IF(A1479="","",IF(YEAR(A1479)&lt;&gt;Setup!$C$5,"",MONTH(A1479)))</f>
      </c>
    </row>
    <row r="1480" spans="1:8" x14ac:dyDescent="0.25">
      <c r="A1480" s="22"/>
      <c r="F1480" s="23"/>
      <c r="H1480" s="24">
        <f>IF(A1480="","",IF(YEAR(A1480)&lt;&gt;Setup!$C$5,"",MONTH(A1480)))</f>
      </c>
    </row>
    <row r="1481" spans="1:8" x14ac:dyDescent="0.25">
      <c r="A1481" s="22"/>
      <c r="F1481" s="23"/>
      <c r="H1481" s="24">
        <f>IF(A1481="","",IF(YEAR(A1481)&lt;&gt;Setup!$C$5,"",MONTH(A1481)))</f>
      </c>
    </row>
    <row r="1482" spans="1:8" x14ac:dyDescent="0.25">
      <c r="A1482" s="22"/>
      <c r="F1482" s="23"/>
      <c r="H1482" s="24">
        <f>IF(A1482="","",IF(YEAR(A1482)&lt;&gt;Setup!$C$5,"",MONTH(A1482)))</f>
      </c>
    </row>
    <row r="1483" spans="1:8" x14ac:dyDescent="0.25">
      <c r="A1483" s="22"/>
      <c r="F1483" s="23"/>
      <c r="H1483" s="24">
        <f>IF(A1483="","",IF(YEAR(A1483)&lt;&gt;Setup!$C$5,"",MONTH(A1483)))</f>
      </c>
    </row>
    <row r="1484" spans="1:8" x14ac:dyDescent="0.25">
      <c r="A1484" s="22"/>
      <c r="F1484" s="23"/>
      <c r="H1484" s="24">
        <f>IF(A1484="","",IF(YEAR(A1484)&lt;&gt;Setup!$C$5,"",MONTH(A1484)))</f>
      </c>
    </row>
    <row r="1485" spans="1:8" x14ac:dyDescent="0.25">
      <c r="A1485" s="22"/>
      <c r="F1485" s="23"/>
      <c r="H1485" s="24">
        <f>IF(A1485="","",IF(YEAR(A1485)&lt;&gt;Setup!$C$5,"",MONTH(A1485)))</f>
      </c>
    </row>
    <row r="1486" spans="1:8" x14ac:dyDescent="0.25">
      <c r="A1486" s="22"/>
      <c r="F1486" s="23"/>
      <c r="H1486" s="24">
        <f>IF(A1486="","",IF(YEAR(A1486)&lt;&gt;Setup!$C$5,"",MONTH(A1486)))</f>
      </c>
    </row>
    <row r="1487" spans="1:8" x14ac:dyDescent="0.25">
      <c r="A1487" s="22"/>
      <c r="F1487" s="23"/>
      <c r="H1487" s="24">
        <f>IF(A1487="","",IF(YEAR(A1487)&lt;&gt;Setup!$C$5,"",MONTH(A1487)))</f>
      </c>
    </row>
    <row r="1488" spans="1:8" x14ac:dyDescent="0.25">
      <c r="A1488" s="22"/>
      <c r="F1488" s="23"/>
      <c r="H1488" s="24">
        <f>IF(A1488="","",IF(YEAR(A1488)&lt;&gt;Setup!$C$5,"",MONTH(A1488)))</f>
      </c>
    </row>
    <row r="1489" spans="1:8" x14ac:dyDescent="0.25">
      <c r="A1489" s="22"/>
      <c r="F1489" s="23"/>
      <c r="H1489" s="24">
        <f>IF(A1489="","",IF(YEAR(A1489)&lt;&gt;Setup!$C$5,"",MONTH(A1489)))</f>
      </c>
    </row>
    <row r="1490" spans="1:8" x14ac:dyDescent="0.25">
      <c r="A1490" s="22"/>
      <c r="F1490" s="23"/>
      <c r="H1490" s="24">
        <f>IF(A1490="","",IF(YEAR(A1490)&lt;&gt;Setup!$C$5,"",MONTH(A1490)))</f>
      </c>
    </row>
    <row r="1491" spans="1:8" x14ac:dyDescent="0.25">
      <c r="A1491" s="22"/>
      <c r="F1491" s="23"/>
      <c r="H1491" s="24">
        <f>IF(A1491="","",IF(YEAR(A1491)&lt;&gt;Setup!$C$5,"",MONTH(A1491)))</f>
      </c>
    </row>
    <row r="1492" spans="1:8" x14ac:dyDescent="0.25">
      <c r="A1492" s="22"/>
      <c r="F1492" s="23"/>
      <c r="H1492" s="24">
        <f>IF(A1492="","",IF(YEAR(A1492)&lt;&gt;Setup!$C$5,"",MONTH(A1492)))</f>
      </c>
    </row>
    <row r="1493" spans="1:8" x14ac:dyDescent="0.25">
      <c r="A1493" s="22"/>
      <c r="F1493" s="23"/>
      <c r="H1493" s="24">
        <f>IF(A1493="","",IF(YEAR(A1493)&lt;&gt;Setup!$C$5,"",MONTH(A1493)))</f>
      </c>
    </row>
    <row r="1494" spans="1:8" x14ac:dyDescent="0.25">
      <c r="A1494" s="22"/>
      <c r="F1494" s="23"/>
      <c r="H1494" s="24">
        <f>IF(A1494="","",IF(YEAR(A1494)&lt;&gt;Setup!$C$5,"",MONTH(A1494)))</f>
      </c>
    </row>
    <row r="1495" spans="1:8" x14ac:dyDescent="0.25">
      <c r="A1495" s="22"/>
      <c r="F1495" s="23"/>
      <c r="H1495" s="24">
        <f>IF(A1495="","",IF(YEAR(A1495)&lt;&gt;Setup!$C$5,"",MONTH(A1495)))</f>
      </c>
    </row>
    <row r="1496" spans="1:8" x14ac:dyDescent="0.25">
      <c r="A1496" s="22"/>
      <c r="F1496" s="23"/>
      <c r="H1496" s="24">
        <f>IF(A1496="","",IF(YEAR(A1496)&lt;&gt;Setup!$C$5,"",MONTH(A1496)))</f>
      </c>
    </row>
    <row r="1497" spans="1:8" x14ac:dyDescent="0.25">
      <c r="A1497" s="22"/>
      <c r="F1497" s="23"/>
      <c r="H1497" s="24">
        <f>IF(A1497="","",IF(YEAR(A1497)&lt;&gt;Setup!$C$5,"",MONTH(A1497)))</f>
      </c>
    </row>
    <row r="1498" spans="1:8" x14ac:dyDescent="0.25">
      <c r="A1498" s="22"/>
      <c r="F1498" s="23"/>
      <c r="H1498" s="24">
        <f>IF(A1498="","",IF(YEAR(A1498)&lt;&gt;Setup!$C$5,"",MONTH(A1498)))</f>
      </c>
    </row>
    <row r="1499" spans="1:8" x14ac:dyDescent="0.25">
      <c r="A1499" s="22"/>
      <c r="F1499" s="23"/>
      <c r="H1499" s="24">
        <f>IF(A1499="","",IF(YEAR(A1499)&lt;&gt;Setup!$C$5,"",MONTH(A1499)))</f>
      </c>
    </row>
    <row r="1500" spans="1:8" x14ac:dyDescent="0.25">
      <c r="A1500" s="22"/>
      <c r="F1500" s="23"/>
      <c r="H1500" s="24">
        <f>IF(A1500="","",IF(YEAR(A1500)&lt;&gt;Setup!$C$5,"",MONTH(A1500)))</f>
      </c>
    </row>
    <row r="1501" spans="1:8" x14ac:dyDescent="0.25">
      <c r="A1501" s="22"/>
      <c r="F1501" s="23"/>
      <c r="H1501" s="24">
        <f>IF(A1501="","",IF(YEAR(A1501)&lt;&gt;Setup!$C$5,"",MONTH(A1501)))</f>
      </c>
    </row>
    <row r="1502" spans="1:8" x14ac:dyDescent="0.25">
      <c r="A1502" s="22"/>
      <c r="F1502" s="23"/>
      <c r="H1502" s="24">
        <f>IF(A1502="","",IF(YEAR(A1502)&lt;&gt;Setup!$C$5,"",MONTH(A1502)))</f>
      </c>
    </row>
    <row r="1503" spans="1:8" x14ac:dyDescent="0.25">
      <c r="A1503" s="22"/>
      <c r="F1503" s="23"/>
      <c r="H1503" s="24">
        <f>IF(A1503="","",IF(YEAR(A1503)&lt;&gt;Setup!$C$5,"",MONTH(A1503)))</f>
      </c>
    </row>
    <row r="1504" spans="1:8" x14ac:dyDescent="0.25">
      <c r="A1504" s="22"/>
      <c r="F1504" s="23"/>
      <c r="H1504" s="24">
        <f>IF(A1504="","",IF(YEAR(A1504)&lt;&gt;Setup!$C$5,"",MONTH(A1504)))</f>
      </c>
    </row>
    <row r="1505" spans="1:8" x14ac:dyDescent="0.25">
      <c r="A1505" s="22"/>
      <c r="F1505" s="23"/>
      <c r="H1505" s="24">
        <f>IF(A1505="","",IF(YEAR(A1505)&lt;&gt;Setup!$C$5,"",MONTH(A1505)))</f>
      </c>
    </row>
    <row r="1506" spans="1:8" x14ac:dyDescent="0.25">
      <c r="A1506" s="22"/>
      <c r="F1506" s="23"/>
      <c r="H1506" s="24">
        <f>IF(A1506="","",IF(YEAR(A1506)&lt;&gt;Setup!$C$5,"",MONTH(A1506)))</f>
      </c>
    </row>
    <row r="1507" spans="1:8" x14ac:dyDescent="0.25">
      <c r="A1507" s="22"/>
      <c r="F1507" s="23"/>
      <c r="H1507" s="24">
        <f>IF(A1507="","",IF(YEAR(A1507)&lt;&gt;Setup!$C$5,"",MONTH(A1507)))</f>
      </c>
    </row>
    <row r="1508" spans="1:8" x14ac:dyDescent="0.25">
      <c r="A1508" s="22"/>
      <c r="F1508" s="23"/>
      <c r="H1508" s="24">
        <f>IF(A1508="","",IF(YEAR(A1508)&lt;&gt;Setup!$C$5,"",MONTH(A1508)))</f>
      </c>
    </row>
    <row r="1509" spans="1:8" x14ac:dyDescent="0.25">
      <c r="A1509" s="22"/>
      <c r="F1509" s="23"/>
      <c r="H1509" s="24">
        <f>IF(A1509="","",IF(YEAR(A1509)&lt;&gt;Setup!$C$5,"",MONTH(A1509)))</f>
      </c>
    </row>
    <row r="1510" spans="1:8" x14ac:dyDescent="0.25">
      <c r="A1510" s="22"/>
      <c r="F1510" s="23"/>
      <c r="H1510" s="24">
        <f>IF(A1510="","",IF(YEAR(A1510)&lt;&gt;Setup!$C$5,"",MONTH(A1510)))</f>
      </c>
    </row>
    <row r="1511" spans="1:8" x14ac:dyDescent="0.25">
      <c r="A1511" s="22"/>
      <c r="F1511" s="23"/>
      <c r="H1511" s="24">
        <f>IF(A1511="","",IF(YEAR(A1511)&lt;&gt;Setup!$C$5,"",MONTH(A1511)))</f>
      </c>
    </row>
    <row r="1512" spans="1:8" x14ac:dyDescent="0.25">
      <c r="A1512" s="22"/>
      <c r="F1512" s="23"/>
      <c r="H1512" s="24">
        <f>IF(A1512="","",IF(YEAR(A1512)&lt;&gt;Setup!$C$5,"",MONTH(A1512)))</f>
      </c>
    </row>
    <row r="1513" spans="1:8" x14ac:dyDescent="0.25">
      <c r="A1513" s="22"/>
      <c r="F1513" s="23"/>
      <c r="H1513" s="24">
        <f>IF(A1513="","",IF(YEAR(A1513)&lt;&gt;Setup!$C$5,"",MONTH(A1513)))</f>
      </c>
    </row>
    <row r="1514" spans="1:8" x14ac:dyDescent="0.25">
      <c r="A1514" s="22"/>
      <c r="F1514" s="23"/>
      <c r="H1514" s="24">
        <f>IF(A1514="","",IF(YEAR(A1514)&lt;&gt;Setup!$C$5,"",MONTH(A1514)))</f>
      </c>
    </row>
    <row r="1515" spans="1:8" x14ac:dyDescent="0.25">
      <c r="A1515" s="22"/>
      <c r="F1515" s="23"/>
      <c r="H1515" s="24">
        <f>IF(A1515="","",IF(YEAR(A1515)&lt;&gt;Setup!$C$5,"",MONTH(A1515)))</f>
      </c>
    </row>
    <row r="1516" spans="1:8" x14ac:dyDescent="0.25">
      <c r="A1516" s="22"/>
      <c r="F1516" s="23"/>
      <c r="H1516" s="24">
        <f>IF(A1516="","",IF(YEAR(A1516)&lt;&gt;Setup!$C$5,"",MONTH(A1516)))</f>
      </c>
    </row>
    <row r="1517" spans="1:8" x14ac:dyDescent="0.25">
      <c r="A1517" s="22"/>
      <c r="F1517" s="23"/>
      <c r="H1517" s="24">
        <f>IF(A1517="","",IF(YEAR(A1517)&lt;&gt;Setup!$C$5,"",MONTH(A1517)))</f>
      </c>
    </row>
    <row r="1518" spans="1:8" x14ac:dyDescent="0.25">
      <c r="A1518" s="22"/>
      <c r="F1518" s="23"/>
      <c r="H1518" s="24">
        <f>IF(A1518="","",IF(YEAR(A1518)&lt;&gt;Setup!$C$5,"",MONTH(A1518)))</f>
      </c>
    </row>
    <row r="1519" spans="1:8" x14ac:dyDescent="0.25">
      <c r="A1519" s="22"/>
      <c r="F1519" s="23"/>
      <c r="H1519" s="24">
        <f>IF(A1519="","",IF(YEAR(A1519)&lt;&gt;Setup!$C$5,"",MONTH(A1519)))</f>
      </c>
    </row>
    <row r="1520" spans="1:8" x14ac:dyDescent="0.25">
      <c r="A1520" s="22"/>
      <c r="F1520" s="23"/>
      <c r="H1520" s="24">
        <f>IF(A1520="","",IF(YEAR(A1520)&lt;&gt;Setup!$C$5,"",MONTH(A1520)))</f>
      </c>
    </row>
    <row r="1521" spans="1:8" x14ac:dyDescent="0.25">
      <c r="A1521" s="22"/>
      <c r="F1521" s="23"/>
      <c r="H1521" s="24">
        <f>IF(A1521="","",IF(YEAR(A1521)&lt;&gt;Setup!$C$5,"",MONTH(A1521)))</f>
      </c>
    </row>
    <row r="1522" spans="1:8" x14ac:dyDescent="0.25">
      <c r="A1522" s="22"/>
      <c r="F1522" s="23"/>
      <c r="H1522" s="24">
        <f>IF(A1522="","",IF(YEAR(A1522)&lt;&gt;Setup!$C$5,"",MONTH(A1522)))</f>
      </c>
    </row>
    <row r="1523" spans="1:8" x14ac:dyDescent="0.25">
      <c r="A1523" s="22"/>
      <c r="F1523" s="23"/>
      <c r="H1523" s="24">
        <f>IF(A1523="","",IF(YEAR(A1523)&lt;&gt;Setup!$C$5,"",MONTH(A1523)))</f>
      </c>
    </row>
    <row r="1524" spans="1:8" x14ac:dyDescent="0.25">
      <c r="A1524" s="22"/>
      <c r="F1524" s="23"/>
      <c r="H1524" s="24">
        <f>IF(A1524="","",IF(YEAR(A1524)&lt;&gt;Setup!$C$5,"",MONTH(A1524)))</f>
      </c>
    </row>
    <row r="1525" spans="1:8" x14ac:dyDescent="0.25">
      <c r="A1525" s="22"/>
      <c r="F1525" s="23"/>
      <c r="H1525" s="24">
        <f>IF(A1525="","",IF(YEAR(A1525)&lt;&gt;Setup!$C$5,"",MONTH(A1525)))</f>
      </c>
    </row>
    <row r="1526" spans="1:8" x14ac:dyDescent="0.25">
      <c r="A1526" s="22"/>
      <c r="F1526" s="23"/>
      <c r="H1526" s="24">
        <f>IF(A1526="","",IF(YEAR(A1526)&lt;&gt;Setup!$C$5,"",MONTH(A1526)))</f>
      </c>
    </row>
    <row r="1527" spans="1:8" x14ac:dyDescent="0.25">
      <c r="A1527" s="22"/>
      <c r="F1527" s="23"/>
      <c r="H1527" s="24">
        <f>IF(A1527="","",IF(YEAR(A1527)&lt;&gt;Setup!$C$5,"",MONTH(A1527)))</f>
      </c>
    </row>
    <row r="1528" spans="1:8" x14ac:dyDescent="0.25">
      <c r="A1528" s="22"/>
      <c r="F1528" s="23"/>
      <c r="H1528" s="24">
        <f>IF(A1528="","",IF(YEAR(A1528)&lt;&gt;Setup!$C$5,"",MONTH(A1528)))</f>
      </c>
    </row>
    <row r="1529" spans="1:8" x14ac:dyDescent="0.25">
      <c r="A1529" s="22"/>
      <c r="F1529" s="23"/>
      <c r="H1529" s="24">
        <f>IF(A1529="","",IF(YEAR(A1529)&lt;&gt;Setup!$C$5,"",MONTH(A1529)))</f>
      </c>
    </row>
    <row r="1530" spans="1:8" x14ac:dyDescent="0.25">
      <c r="A1530" s="22"/>
      <c r="F1530" s="23"/>
      <c r="H1530" s="24">
        <f>IF(A1530="","",IF(YEAR(A1530)&lt;&gt;Setup!$C$5,"",MONTH(A1530)))</f>
      </c>
    </row>
    <row r="1531" spans="1:8" x14ac:dyDescent="0.25">
      <c r="A1531" s="22"/>
      <c r="F1531" s="23"/>
      <c r="H1531" s="24">
        <f>IF(A1531="","",IF(YEAR(A1531)&lt;&gt;Setup!$C$5,"",MONTH(A1531)))</f>
      </c>
    </row>
    <row r="1532" spans="1:8" x14ac:dyDescent="0.25">
      <c r="A1532" s="22"/>
      <c r="F1532" s="23"/>
      <c r="H1532" s="24">
        <f>IF(A1532="","",IF(YEAR(A1532)&lt;&gt;Setup!$C$5,"",MONTH(A1532)))</f>
      </c>
    </row>
    <row r="1533" spans="1:8" x14ac:dyDescent="0.25">
      <c r="A1533" s="22"/>
      <c r="F1533" s="23"/>
      <c r="H1533" s="24">
        <f>IF(A1533="","",IF(YEAR(A1533)&lt;&gt;Setup!$C$5,"",MONTH(A1533)))</f>
      </c>
    </row>
    <row r="1534" spans="1:8" x14ac:dyDescent="0.25">
      <c r="A1534" s="22"/>
      <c r="F1534" s="23"/>
      <c r="H1534" s="24">
        <f>IF(A1534="","",IF(YEAR(A1534)&lt;&gt;Setup!$C$5,"",MONTH(A1534)))</f>
      </c>
    </row>
    <row r="1535" spans="1:8" x14ac:dyDescent="0.25">
      <c r="A1535" s="22"/>
      <c r="F1535" s="23"/>
      <c r="H1535" s="24">
        <f>IF(A1535="","",IF(YEAR(A1535)&lt;&gt;Setup!$C$5,"",MONTH(A1535)))</f>
      </c>
    </row>
    <row r="1536" spans="1:8" x14ac:dyDescent="0.25">
      <c r="A1536" s="22"/>
      <c r="F1536" s="23"/>
      <c r="H1536" s="24">
        <f>IF(A1536="","",IF(YEAR(A1536)&lt;&gt;Setup!$C$5,"",MONTH(A1536)))</f>
      </c>
    </row>
    <row r="1537" spans="1:8" x14ac:dyDescent="0.25">
      <c r="A1537" s="22"/>
      <c r="F1537" s="23"/>
      <c r="H1537" s="24">
        <f>IF(A1537="","",IF(YEAR(A1537)&lt;&gt;Setup!$C$5,"",MONTH(A1537)))</f>
      </c>
    </row>
    <row r="1538" spans="1:8" x14ac:dyDescent="0.25">
      <c r="A1538" s="22"/>
      <c r="F1538" s="23"/>
      <c r="H1538" s="24">
        <f>IF(A1538="","",IF(YEAR(A1538)&lt;&gt;Setup!$C$5,"",MONTH(A1538)))</f>
      </c>
    </row>
    <row r="1539" spans="1:8" x14ac:dyDescent="0.25">
      <c r="A1539" s="22"/>
      <c r="F1539" s="23"/>
      <c r="H1539" s="24">
        <f>IF(A1539="","",IF(YEAR(A1539)&lt;&gt;Setup!$C$5,"",MONTH(A1539)))</f>
      </c>
    </row>
    <row r="1540" spans="1:8" x14ac:dyDescent="0.25">
      <c r="A1540" s="22"/>
      <c r="F1540" s="23"/>
      <c r="H1540" s="24">
        <f>IF(A1540="","",IF(YEAR(A1540)&lt;&gt;Setup!$C$5,"",MONTH(A1540)))</f>
      </c>
    </row>
    <row r="1541" spans="1:8" x14ac:dyDescent="0.25">
      <c r="A1541" s="22"/>
      <c r="F1541" s="23"/>
      <c r="H1541" s="24">
        <f>IF(A1541="","",IF(YEAR(A1541)&lt;&gt;Setup!$C$5,"",MONTH(A1541)))</f>
      </c>
    </row>
    <row r="1542" spans="1:8" x14ac:dyDescent="0.25">
      <c r="A1542" s="22"/>
      <c r="F1542" s="23"/>
      <c r="H1542" s="24">
        <f>IF(A1542="","",IF(YEAR(A1542)&lt;&gt;Setup!$C$5,"",MONTH(A1542)))</f>
      </c>
    </row>
    <row r="1543" spans="1:8" x14ac:dyDescent="0.25">
      <c r="A1543" s="22"/>
      <c r="F1543" s="23"/>
      <c r="H1543" s="24">
        <f>IF(A1543="","",IF(YEAR(A1543)&lt;&gt;Setup!$C$5,"",MONTH(A1543)))</f>
      </c>
    </row>
    <row r="1544" spans="1:8" x14ac:dyDescent="0.25">
      <c r="A1544" s="22"/>
      <c r="F1544" s="23"/>
      <c r="H1544" s="24">
        <f>IF(A1544="","",IF(YEAR(A1544)&lt;&gt;Setup!$C$5,"",MONTH(A1544)))</f>
      </c>
    </row>
    <row r="1545" spans="1:8" x14ac:dyDescent="0.25">
      <c r="A1545" s="22"/>
      <c r="F1545" s="23"/>
      <c r="H1545" s="24">
        <f>IF(A1545="","",IF(YEAR(A1545)&lt;&gt;Setup!$C$5,"",MONTH(A1545)))</f>
      </c>
    </row>
    <row r="1546" spans="1:8" x14ac:dyDescent="0.25">
      <c r="A1546" s="22"/>
      <c r="F1546" s="23"/>
      <c r="H1546" s="24">
        <f>IF(A1546="","",IF(YEAR(A1546)&lt;&gt;Setup!$C$5,"",MONTH(A1546)))</f>
      </c>
    </row>
    <row r="1547" spans="1:8" x14ac:dyDescent="0.25">
      <c r="A1547" s="22"/>
      <c r="F1547" s="23"/>
      <c r="H1547" s="24">
        <f>IF(A1547="","",IF(YEAR(A1547)&lt;&gt;Setup!$C$5,"",MONTH(A1547)))</f>
      </c>
    </row>
    <row r="1548" spans="1:8" x14ac:dyDescent="0.25">
      <c r="A1548" s="22"/>
      <c r="F1548" s="23"/>
      <c r="H1548" s="24">
        <f>IF(A1548="","",IF(YEAR(A1548)&lt;&gt;Setup!$C$5,"",MONTH(A1548)))</f>
      </c>
    </row>
    <row r="1549" spans="1:8" x14ac:dyDescent="0.25">
      <c r="A1549" s="22"/>
      <c r="F1549" s="23"/>
      <c r="H1549" s="24">
        <f>IF(A1549="","",IF(YEAR(A1549)&lt;&gt;Setup!$C$5,"",MONTH(A1549)))</f>
      </c>
    </row>
    <row r="1550" spans="1:8" x14ac:dyDescent="0.25">
      <c r="A1550" s="22"/>
      <c r="F1550" s="23"/>
      <c r="H1550" s="24">
        <f>IF(A1550="","",IF(YEAR(A1550)&lt;&gt;Setup!$C$5,"",MONTH(A1550)))</f>
      </c>
    </row>
    <row r="1551" spans="1:8" x14ac:dyDescent="0.25">
      <c r="A1551" s="22"/>
      <c r="F1551" s="23"/>
      <c r="H1551" s="24">
        <f>IF(A1551="","",IF(YEAR(A1551)&lt;&gt;Setup!$C$5,"",MONTH(A1551)))</f>
      </c>
    </row>
    <row r="1552" spans="1:8" x14ac:dyDescent="0.25">
      <c r="A1552" s="22"/>
      <c r="F1552" s="23"/>
      <c r="H1552" s="24">
        <f>IF(A1552="","",IF(YEAR(A1552)&lt;&gt;Setup!$C$5,"",MONTH(A1552)))</f>
      </c>
    </row>
    <row r="1553" spans="1:8" x14ac:dyDescent="0.25">
      <c r="A1553" s="22"/>
      <c r="F1553" s="23"/>
      <c r="H1553" s="24">
        <f>IF(A1553="","",IF(YEAR(A1553)&lt;&gt;Setup!$C$5,"",MONTH(A1553)))</f>
      </c>
    </row>
    <row r="1554" spans="1:8" x14ac:dyDescent="0.25">
      <c r="A1554" s="22"/>
      <c r="F1554" s="23"/>
      <c r="H1554" s="24">
        <f>IF(A1554="","",IF(YEAR(A1554)&lt;&gt;Setup!$C$5,"",MONTH(A1554)))</f>
      </c>
    </row>
    <row r="1555" spans="1:8" x14ac:dyDescent="0.25">
      <c r="A1555" s="22"/>
      <c r="F1555" s="23"/>
      <c r="H1555" s="24">
        <f>IF(A1555="","",IF(YEAR(A1555)&lt;&gt;Setup!$C$5,"",MONTH(A1555)))</f>
      </c>
    </row>
    <row r="1556" spans="1:8" x14ac:dyDescent="0.25">
      <c r="A1556" s="22"/>
      <c r="F1556" s="23"/>
      <c r="H1556" s="24">
        <f>IF(A1556="","",IF(YEAR(A1556)&lt;&gt;Setup!$C$5,"",MONTH(A1556)))</f>
      </c>
    </row>
    <row r="1557" spans="1:8" x14ac:dyDescent="0.25">
      <c r="A1557" s="22"/>
      <c r="F1557" s="23"/>
      <c r="H1557" s="24">
        <f>IF(A1557="","",IF(YEAR(A1557)&lt;&gt;Setup!$C$5,"",MONTH(A1557)))</f>
      </c>
    </row>
    <row r="1558" spans="1:8" x14ac:dyDescent="0.25">
      <c r="A1558" s="22"/>
      <c r="F1558" s="23"/>
      <c r="H1558" s="24">
        <f>IF(A1558="","",IF(YEAR(A1558)&lt;&gt;Setup!$C$5,"",MONTH(A1558)))</f>
      </c>
    </row>
    <row r="1559" spans="1:8" x14ac:dyDescent="0.25">
      <c r="A1559" s="22"/>
      <c r="F1559" s="23"/>
      <c r="H1559" s="24">
        <f>IF(A1559="","",IF(YEAR(A1559)&lt;&gt;Setup!$C$5,"",MONTH(A1559)))</f>
      </c>
    </row>
    <row r="1560" spans="1:8" x14ac:dyDescent="0.25">
      <c r="A1560" s="22"/>
      <c r="F1560" s="23"/>
      <c r="H1560" s="24">
        <f>IF(A1560="","",IF(YEAR(A1560)&lt;&gt;Setup!$C$5,"",MONTH(A1560)))</f>
      </c>
    </row>
    <row r="1561" spans="1:8" x14ac:dyDescent="0.25">
      <c r="A1561" s="22"/>
      <c r="F1561" s="23"/>
      <c r="H1561" s="24">
        <f>IF(A1561="","",IF(YEAR(A1561)&lt;&gt;Setup!$C$5,"",MONTH(A1561)))</f>
      </c>
    </row>
    <row r="1562" spans="1:8" x14ac:dyDescent="0.25">
      <c r="A1562" s="22"/>
      <c r="F1562" s="23"/>
      <c r="H1562" s="24">
        <f>IF(A1562="","",IF(YEAR(A1562)&lt;&gt;Setup!$C$5,"",MONTH(A1562)))</f>
      </c>
    </row>
    <row r="1563" spans="1:8" x14ac:dyDescent="0.25">
      <c r="A1563" s="22"/>
      <c r="F1563" s="23"/>
      <c r="H1563" s="24">
        <f>IF(A1563="","",IF(YEAR(A1563)&lt;&gt;Setup!$C$5,"",MONTH(A1563)))</f>
      </c>
    </row>
    <row r="1564" spans="1:8" x14ac:dyDescent="0.25">
      <c r="A1564" s="22"/>
      <c r="F1564" s="23"/>
      <c r="H1564" s="24">
        <f>IF(A1564="","",IF(YEAR(A1564)&lt;&gt;Setup!$C$5,"",MONTH(A1564)))</f>
      </c>
    </row>
    <row r="1565" spans="1:8" x14ac:dyDescent="0.25">
      <c r="A1565" s="22"/>
      <c r="F1565" s="23"/>
      <c r="H1565" s="24">
        <f>IF(A1565="","",IF(YEAR(A1565)&lt;&gt;Setup!$C$5,"",MONTH(A1565)))</f>
      </c>
    </row>
    <row r="1566" spans="1:8" x14ac:dyDescent="0.25">
      <c r="A1566" s="22"/>
      <c r="F1566" s="23"/>
      <c r="H1566" s="24">
        <f>IF(A1566="","",IF(YEAR(A1566)&lt;&gt;Setup!$C$5,"",MONTH(A1566)))</f>
      </c>
    </row>
    <row r="1567" spans="1:8" x14ac:dyDescent="0.25">
      <c r="A1567" s="22"/>
      <c r="F1567" s="23"/>
      <c r="H1567" s="24">
        <f>IF(A1567="","",IF(YEAR(A1567)&lt;&gt;Setup!$C$5,"",MONTH(A1567)))</f>
      </c>
    </row>
    <row r="1568" spans="1:8" x14ac:dyDescent="0.25">
      <c r="A1568" s="22"/>
      <c r="F1568" s="23"/>
      <c r="H1568" s="24">
        <f>IF(A1568="","",IF(YEAR(A1568)&lt;&gt;Setup!$C$5,"",MONTH(A1568)))</f>
      </c>
    </row>
    <row r="1569" spans="1:8" x14ac:dyDescent="0.25">
      <c r="A1569" s="22"/>
      <c r="F1569" s="23"/>
      <c r="H1569" s="24">
        <f>IF(A1569="","",IF(YEAR(A1569)&lt;&gt;Setup!$C$5,"",MONTH(A1569)))</f>
      </c>
    </row>
    <row r="1570" spans="1:8" x14ac:dyDescent="0.25">
      <c r="A1570" s="22"/>
      <c r="F1570" s="23"/>
      <c r="H1570" s="24">
        <f>IF(A1570="","",IF(YEAR(A1570)&lt;&gt;Setup!$C$5,"",MONTH(A1570)))</f>
      </c>
    </row>
    <row r="1571" spans="1:8" x14ac:dyDescent="0.25">
      <c r="A1571" s="22"/>
      <c r="F1571" s="23"/>
      <c r="H1571" s="24">
        <f>IF(A1571="","",IF(YEAR(A1571)&lt;&gt;Setup!$C$5,"",MONTH(A1571)))</f>
      </c>
    </row>
    <row r="1572" spans="1:8" x14ac:dyDescent="0.25">
      <c r="A1572" s="22"/>
      <c r="F1572" s="23"/>
      <c r="H1572" s="24">
        <f>IF(A1572="","",IF(YEAR(A1572)&lt;&gt;Setup!$C$5,"",MONTH(A1572)))</f>
      </c>
    </row>
    <row r="1573" spans="1:8" x14ac:dyDescent="0.25">
      <c r="A1573" s="22"/>
      <c r="F1573" s="23"/>
      <c r="H1573" s="24">
        <f>IF(A1573="","",IF(YEAR(A1573)&lt;&gt;Setup!$C$5,"",MONTH(A1573)))</f>
      </c>
    </row>
    <row r="1574" spans="1:8" x14ac:dyDescent="0.25">
      <c r="A1574" s="22"/>
      <c r="F1574" s="23"/>
      <c r="H1574" s="24">
        <f>IF(A1574="","",IF(YEAR(A1574)&lt;&gt;Setup!$C$5,"",MONTH(A1574)))</f>
      </c>
    </row>
    <row r="1575" spans="1:8" x14ac:dyDescent="0.25">
      <c r="A1575" s="22"/>
      <c r="F1575" s="23"/>
      <c r="H1575" s="24">
        <f>IF(A1575="","",IF(YEAR(A1575)&lt;&gt;Setup!$C$5,"",MONTH(A1575)))</f>
      </c>
    </row>
    <row r="1576" spans="1:8" x14ac:dyDescent="0.25">
      <c r="A1576" s="22"/>
      <c r="F1576" s="23"/>
      <c r="H1576" s="24">
        <f>IF(A1576="","",IF(YEAR(A1576)&lt;&gt;Setup!$C$5,"",MONTH(A1576)))</f>
      </c>
    </row>
    <row r="1577" spans="1:8" x14ac:dyDescent="0.25">
      <c r="A1577" s="22"/>
      <c r="F1577" s="23"/>
      <c r="H1577" s="24">
        <f>IF(A1577="","",IF(YEAR(A1577)&lt;&gt;Setup!$C$5,"",MONTH(A1577)))</f>
      </c>
    </row>
    <row r="1578" spans="1:8" x14ac:dyDescent="0.25">
      <c r="A1578" s="22"/>
      <c r="F1578" s="23"/>
      <c r="H1578" s="24">
        <f>IF(A1578="","",IF(YEAR(A1578)&lt;&gt;Setup!$C$5,"",MONTH(A1578)))</f>
      </c>
    </row>
    <row r="1579" spans="1:8" x14ac:dyDescent="0.25">
      <c r="A1579" s="22"/>
      <c r="F1579" s="23"/>
      <c r="H1579" s="24">
        <f>IF(A1579="","",IF(YEAR(A1579)&lt;&gt;Setup!$C$5,"",MONTH(A1579)))</f>
      </c>
    </row>
    <row r="1580" spans="1:8" x14ac:dyDescent="0.25">
      <c r="A1580" s="22"/>
      <c r="F1580" s="23"/>
      <c r="H1580" s="24">
        <f>IF(A1580="","",IF(YEAR(A1580)&lt;&gt;Setup!$C$5,"",MONTH(A1580)))</f>
      </c>
    </row>
    <row r="1581" spans="1:8" x14ac:dyDescent="0.25">
      <c r="A1581" s="22"/>
      <c r="F1581" s="23"/>
      <c r="H1581" s="24">
        <f>IF(A1581="","",IF(YEAR(A1581)&lt;&gt;Setup!$C$5,"",MONTH(A1581)))</f>
      </c>
    </row>
    <row r="1582" spans="1:8" x14ac:dyDescent="0.25">
      <c r="A1582" s="22"/>
      <c r="F1582" s="23"/>
      <c r="H1582" s="24">
        <f>IF(A1582="","",IF(YEAR(A1582)&lt;&gt;Setup!$C$5,"",MONTH(A1582)))</f>
      </c>
    </row>
    <row r="1583" spans="1:8" x14ac:dyDescent="0.25">
      <c r="A1583" s="22"/>
      <c r="F1583" s="23"/>
      <c r="H1583" s="24">
        <f>IF(A1583="","",IF(YEAR(A1583)&lt;&gt;Setup!$C$5,"",MONTH(A1583)))</f>
      </c>
    </row>
    <row r="1584" spans="1:8" x14ac:dyDescent="0.25">
      <c r="A1584" s="22"/>
      <c r="F1584" s="23"/>
      <c r="H1584" s="24">
        <f>IF(A1584="","",IF(YEAR(A1584)&lt;&gt;Setup!$C$5,"",MONTH(A1584)))</f>
      </c>
    </row>
    <row r="1585" spans="1:8" x14ac:dyDescent="0.25">
      <c r="A1585" s="22"/>
      <c r="F1585" s="23"/>
      <c r="H1585" s="24">
        <f>IF(A1585="","",IF(YEAR(A1585)&lt;&gt;Setup!$C$5,"",MONTH(A1585)))</f>
      </c>
    </row>
    <row r="1586" spans="1:8" x14ac:dyDescent="0.25">
      <c r="A1586" s="22"/>
      <c r="F1586" s="23"/>
      <c r="H1586" s="24">
        <f>IF(A1586="","",IF(YEAR(A1586)&lt;&gt;Setup!$C$5,"",MONTH(A1586)))</f>
      </c>
    </row>
    <row r="1587" spans="1:8" x14ac:dyDescent="0.25">
      <c r="A1587" s="22"/>
      <c r="F1587" s="23"/>
      <c r="H1587" s="24">
        <f>IF(A1587="","",IF(YEAR(A1587)&lt;&gt;Setup!$C$5,"",MONTH(A1587)))</f>
      </c>
    </row>
    <row r="1588" spans="1:8" x14ac:dyDescent="0.25">
      <c r="A1588" s="22"/>
      <c r="F1588" s="23"/>
      <c r="H1588" s="24">
        <f>IF(A1588="","",IF(YEAR(A1588)&lt;&gt;Setup!$C$5,"",MONTH(A1588)))</f>
      </c>
    </row>
    <row r="1589" spans="1:8" x14ac:dyDescent="0.25">
      <c r="A1589" s="22"/>
      <c r="F1589" s="23"/>
      <c r="H1589" s="24">
        <f>IF(A1589="","",IF(YEAR(A1589)&lt;&gt;Setup!$C$5,"",MONTH(A1589)))</f>
      </c>
    </row>
    <row r="1590" spans="1:8" x14ac:dyDescent="0.25">
      <c r="A1590" s="22"/>
      <c r="F1590" s="23"/>
      <c r="H1590" s="24">
        <f>IF(A1590="","",IF(YEAR(A1590)&lt;&gt;Setup!$C$5,"",MONTH(A1590)))</f>
      </c>
    </row>
    <row r="1591" spans="1:8" x14ac:dyDescent="0.25">
      <c r="A1591" s="22"/>
      <c r="F1591" s="23"/>
      <c r="H1591" s="24">
        <f>IF(A1591="","",IF(YEAR(A1591)&lt;&gt;Setup!$C$5,"",MONTH(A1591)))</f>
      </c>
    </row>
    <row r="1592" spans="1:8" x14ac:dyDescent="0.25">
      <c r="A1592" s="22"/>
      <c r="F1592" s="23"/>
      <c r="H1592" s="24">
        <f>IF(A1592="","",IF(YEAR(A1592)&lt;&gt;Setup!$C$5,"",MONTH(A1592)))</f>
      </c>
    </row>
    <row r="1593" spans="1:8" x14ac:dyDescent="0.25">
      <c r="A1593" s="22"/>
      <c r="F1593" s="23"/>
      <c r="H1593" s="24">
        <f>IF(A1593="","",IF(YEAR(A1593)&lt;&gt;Setup!$C$5,"",MONTH(A1593)))</f>
      </c>
    </row>
    <row r="1594" spans="1:8" x14ac:dyDescent="0.25">
      <c r="A1594" s="22"/>
      <c r="F1594" s="23"/>
      <c r="H1594" s="24">
        <f>IF(A1594="","",IF(YEAR(A1594)&lt;&gt;Setup!$C$5,"",MONTH(A1594)))</f>
      </c>
    </row>
    <row r="1595" spans="1:8" x14ac:dyDescent="0.25">
      <c r="A1595" s="22"/>
      <c r="F1595" s="23"/>
      <c r="H1595" s="24">
        <f>IF(A1595="","",IF(YEAR(A1595)&lt;&gt;Setup!$C$5,"",MONTH(A1595)))</f>
      </c>
    </row>
    <row r="1596" spans="1:8" x14ac:dyDescent="0.25">
      <c r="A1596" s="22"/>
      <c r="F1596" s="23"/>
      <c r="H1596" s="24">
        <f>IF(A1596="","",IF(YEAR(A1596)&lt;&gt;Setup!$C$5,"",MONTH(A1596)))</f>
      </c>
    </row>
    <row r="1597" spans="1:8" x14ac:dyDescent="0.25">
      <c r="A1597" s="22"/>
      <c r="F1597" s="23"/>
      <c r="H1597" s="24">
        <f>IF(A1597="","",IF(YEAR(A1597)&lt;&gt;Setup!$C$5,"",MONTH(A1597)))</f>
      </c>
    </row>
    <row r="1598" spans="1:8" x14ac:dyDescent="0.25">
      <c r="A1598" s="22"/>
      <c r="F1598" s="23"/>
      <c r="H1598" s="24">
        <f>IF(A1598="","",IF(YEAR(A1598)&lt;&gt;Setup!$C$5,"",MONTH(A1598)))</f>
      </c>
    </row>
    <row r="1599" spans="1:8" x14ac:dyDescent="0.25">
      <c r="A1599" s="22"/>
      <c r="F1599" s="23"/>
      <c r="H1599" s="24">
        <f>IF(A1599="","",IF(YEAR(A1599)&lt;&gt;Setup!$C$5,"",MONTH(A1599)))</f>
      </c>
    </row>
    <row r="1600" spans="1:8" x14ac:dyDescent="0.25">
      <c r="A1600" s="22"/>
      <c r="F1600" s="23"/>
      <c r="H1600" s="24">
        <f>IF(A1600="","",IF(YEAR(A1600)&lt;&gt;Setup!$C$5,"",MONTH(A1600)))</f>
      </c>
    </row>
    <row r="1601" spans="1:8" x14ac:dyDescent="0.25">
      <c r="A1601" s="22"/>
      <c r="F1601" s="23"/>
      <c r="H1601" s="24">
        <f>IF(A1601="","",IF(YEAR(A1601)&lt;&gt;Setup!$C$5,"",MONTH(A1601)))</f>
      </c>
    </row>
    <row r="1602" spans="1:8" x14ac:dyDescent="0.25">
      <c r="A1602" s="22"/>
      <c r="F1602" s="23"/>
      <c r="H1602" s="24">
        <f>IF(A1602="","",IF(YEAR(A1602)&lt;&gt;Setup!$C$5,"",MONTH(A1602)))</f>
      </c>
    </row>
    <row r="1603" spans="1:8" x14ac:dyDescent="0.25">
      <c r="A1603" s="22"/>
      <c r="F1603" s="23"/>
      <c r="H1603" s="24">
        <f>IF(A1603="","",IF(YEAR(A1603)&lt;&gt;Setup!$C$5,"",MONTH(A1603)))</f>
      </c>
    </row>
    <row r="1604" spans="1:8" x14ac:dyDescent="0.25">
      <c r="A1604" s="22"/>
      <c r="F1604" s="23"/>
      <c r="H1604" s="24">
        <f>IF(A1604="","",IF(YEAR(A1604)&lt;&gt;Setup!$C$5,"",MONTH(A1604)))</f>
      </c>
    </row>
    <row r="1605" spans="1:8" x14ac:dyDescent="0.25">
      <c r="A1605" s="22"/>
      <c r="F1605" s="23"/>
      <c r="H1605" s="24">
        <f>IF(A1605="","",IF(YEAR(A1605)&lt;&gt;Setup!$C$5,"",MONTH(A1605)))</f>
      </c>
    </row>
    <row r="1606" spans="1:8" x14ac:dyDescent="0.25">
      <c r="A1606" s="22"/>
      <c r="F1606" s="23"/>
      <c r="H1606" s="24">
        <f>IF(A1606="","",IF(YEAR(A1606)&lt;&gt;Setup!$C$5,"",MONTH(A1606)))</f>
      </c>
    </row>
    <row r="1607" spans="1:8" x14ac:dyDescent="0.25">
      <c r="A1607" s="22"/>
      <c r="F1607" s="23"/>
      <c r="H1607" s="24">
        <f>IF(A1607="","",IF(YEAR(A1607)&lt;&gt;Setup!$C$5,"",MONTH(A1607)))</f>
      </c>
    </row>
    <row r="1608" spans="1:8" x14ac:dyDescent="0.25">
      <c r="A1608" s="22"/>
      <c r="F1608" s="23"/>
      <c r="H1608" s="24">
        <f>IF(A1608="","",IF(YEAR(A1608)&lt;&gt;Setup!$C$5,"",MONTH(A1608)))</f>
      </c>
    </row>
    <row r="1609" spans="1:8" x14ac:dyDescent="0.25">
      <c r="A1609" s="22"/>
      <c r="F1609" s="23"/>
      <c r="H1609" s="24">
        <f>IF(A1609="","",IF(YEAR(A1609)&lt;&gt;Setup!$C$5,"",MONTH(A1609)))</f>
      </c>
    </row>
    <row r="1610" spans="1:8" x14ac:dyDescent="0.25">
      <c r="A1610" s="22"/>
      <c r="F1610" s="23"/>
      <c r="H1610" s="24">
        <f>IF(A1610="","",IF(YEAR(A1610)&lt;&gt;Setup!$C$5,"",MONTH(A1610)))</f>
      </c>
    </row>
    <row r="1611" spans="1:8" x14ac:dyDescent="0.25">
      <c r="A1611" s="22"/>
      <c r="F1611" s="23"/>
      <c r="H1611" s="24">
        <f>IF(A1611="","",IF(YEAR(A1611)&lt;&gt;Setup!$C$5,"",MONTH(A1611)))</f>
      </c>
    </row>
    <row r="1612" spans="1:8" x14ac:dyDescent="0.25">
      <c r="A1612" s="22"/>
      <c r="F1612" s="23"/>
      <c r="H1612" s="24">
        <f>IF(A1612="","",IF(YEAR(A1612)&lt;&gt;Setup!$C$5,"",MONTH(A1612)))</f>
      </c>
    </row>
    <row r="1613" spans="1:8" x14ac:dyDescent="0.25">
      <c r="A1613" s="22"/>
      <c r="F1613" s="23"/>
      <c r="H1613" s="24">
        <f>IF(A1613="","",IF(YEAR(A1613)&lt;&gt;Setup!$C$5,"",MONTH(A1613)))</f>
      </c>
    </row>
    <row r="1614" spans="1:8" x14ac:dyDescent="0.25">
      <c r="A1614" s="22"/>
      <c r="F1614" s="23"/>
      <c r="H1614" s="24">
        <f>IF(A1614="","",IF(YEAR(A1614)&lt;&gt;Setup!$C$5,"",MONTH(A1614)))</f>
      </c>
    </row>
    <row r="1615" spans="1:8" x14ac:dyDescent="0.25">
      <c r="A1615" s="22"/>
      <c r="F1615" s="23"/>
      <c r="H1615" s="24">
        <f>IF(A1615="","",IF(YEAR(A1615)&lt;&gt;Setup!$C$5,"",MONTH(A1615)))</f>
      </c>
    </row>
    <row r="1616" spans="1:8" x14ac:dyDescent="0.25">
      <c r="A1616" s="22"/>
      <c r="F1616" s="23"/>
      <c r="H1616" s="24">
        <f>IF(A1616="","",IF(YEAR(A1616)&lt;&gt;Setup!$C$5,"",MONTH(A1616)))</f>
      </c>
    </row>
    <row r="1617" spans="1:8" x14ac:dyDescent="0.25">
      <c r="A1617" s="22"/>
      <c r="F1617" s="23"/>
      <c r="H1617" s="24">
        <f>IF(A1617="","",IF(YEAR(A1617)&lt;&gt;Setup!$C$5,"",MONTH(A1617)))</f>
      </c>
    </row>
    <row r="1618" spans="1:8" x14ac:dyDescent="0.25">
      <c r="A1618" s="22"/>
      <c r="F1618" s="23"/>
      <c r="H1618" s="24">
        <f>IF(A1618="","",IF(YEAR(A1618)&lt;&gt;Setup!$C$5,"",MONTH(A1618)))</f>
      </c>
    </row>
    <row r="1619" spans="1:8" x14ac:dyDescent="0.25">
      <c r="A1619" s="22"/>
      <c r="F1619" s="23"/>
      <c r="H1619" s="24">
        <f>IF(A1619="","",IF(YEAR(A1619)&lt;&gt;Setup!$C$5,"",MONTH(A1619)))</f>
      </c>
    </row>
    <row r="1620" spans="1:8" x14ac:dyDescent="0.25">
      <c r="A1620" s="22"/>
      <c r="F1620" s="23"/>
      <c r="H1620" s="24">
        <f>IF(A1620="","",IF(YEAR(A1620)&lt;&gt;Setup!$C$5,"",MONTH(A1620)))</f>
      </c>
    </row>
    <row r="1621" spans="1:8" x14ac:dyDescent="0.25">
      <c r="A1621" s="22"/>
      <c r="F1621" s="23"/>
      <c r="H1621" s="24">
        <f>IF(A1621="","",IF(YEAR(A1621)&lt;&gt;Setup!$C$5,"",MONTH(A1621)))</f>
      </c>
    </row>
    <row r="1622" spans="1:8" x14ac:dyDescent="0.25">
      <c r="A1622" s="22"/>
      <c r="F1622" s="23"/>
      <c r="H1622" s="24">
        <f>IF(A1622="","",IF(YEAR(A1622)&lt;&gt;Setup!$C$5,"",MONTH(A1622)))</f>
      </c>
    </row>
    <row r="1623" spans="1:8" x14ac:dyDescent="0.25">
      <c r="A1623" s="22"/>
      <c r="F1623" s="23"/>
      <c r="H1623" s="24">
        <f>IF(A1623="","",IF(YEAR(A1623)&lt;&gt;Setup!$C$5,"",MONTH(A1623)))</f>
      </c>
    </row>
    <row r="1624" spans="1:8" x14ac:dyDescent="0.25">
      <c r="A1624" s="22"/>
      <c r="F1624" s="23"/>
      <c r="H1624" s="24">
        <f>IF(A1624="","",IF(YEAR(A1624)&lt;&gt;Setup!$C$5,"",MONTH(A1624)))</f>
      </c>
    </row>
    <row r="1625" spans="1:8" x14ac:dyDescent="0.25">
      <c r="A1625" s="22"/>
      <c r="F1625" s="23"/>
      <c r="H1625" s="24">
        <f>IF(A1625="","",IF(YEAR(A1625)&lt;&gt;Setup!$C$5,"",MONTH(A1625)))</f>
      </c>
    </row>
    <row r="1626" spans="1:8" x14ac:dyDescent="0.25">
      <c r="A1626" s="22"/>
      <c r="F1626" s="23"/>
      <c r="H1626" s="24">
        <f>IF(A1626="","",IF(YEAR(A1626)&lt;&gt;Setup!$C$5,"",MONTH(A1626)))</f>
      </c>
    </row>
    <row r="1627" spans="1:8" x14ac:dyDescent="0.25">
      <c r="A1627" s="22"/>
      <c r="F1627" s="23"/>
      <c r="H1627" s="24">
        <f>IF(A1627="","",IF(YEAR(A1627)&lt;&gt;Setup!$C$5,"",MONTH(A1627)))</f>
      </c>
    </row>
    <row r="1628" spans="1:8" x14ac:dyDescent="0.25">
      <c r="A1628" s="22"/>
      <c r="F1628" s="23"/>
      <c r="H1628" s="24">
        <f>IF(A1628="","",IF(YEAR(A1628)&lt;&gt;Setup!$C$5,"",MONTH(A1628)))</f>
      </c>
    </row>
    <row r="1629" spans="1:8" x14ac:dyDescent="0.25">
      <c r="A1629" s="22"/>
      <c r="F1629" s="23"/>
      <c r="H1629" s="24">
        <f>IF(A1629="","",IF(YEAR(A1629)&lt;&gt;Setup!$C$5,"",MONTH(A1629)))</f>
      </c>
    </row>
    <row r="1630" spans="1:8" x14ac:dyDescent="0.25">
      <c r="A1630" s="22"/>
      <c r="F1630" s="23"/>
      <c r="H1630" s="24">
        <f>IF(A1630="","",IF(YEAR(A1630)&lt;&gt;Setup!$C$5,"",MONTH(A1630)))</f>
      </c>
    </row>
    <row r="1631" spans="1:8" x14ac:dyDescent="0.25">
      <c r="A1631" s="22"/>
      <c r="F1631" s="23"/>
      <c r="H1631" s="24">
        <f>IF(A1631="","",IF(YEAR(A1631)&lt;&gt;Setup!$C$5,"",MONTH(A1631)))</f>
      </c>
    </row>
    <row r="1632" spans="1:8" x14ac:dyDescent="0.25">
      <c r="A1632" s="22"/>
      <c r="F1632" s="23"/>
      <c r="H1632" s="24">
        <f>IF(A1632="","",IF(YEAR(A1632)&lt;&gt;Setup!$C$5,"",MONTH(A1632)))</f>
      </c>
    </row>
    <row r="1633" spans="1:8" x14ac:dyDescent="0.25">
      <c r="A1633" s="22"/>
      <c r="F1633" s="23"/>
      <c r="H1633" s="24">
        <f>IF(A1633="","",IF(YEAR(A1633)&lt;&gt;Setup!$C$5,"",MONTH(A1633)))</f>
      </c>
    </row>
    <row r="1634" spans="1:8" x14ac:dyDescent="0.25">
      <c r="A1634" s="22"/>
      <c r="F1634" s="23"/>
      <c r="H1634" s="24">
        <f>IF(A1634="","",IF(YEAR(A1634)&lt;&gt;Setup!$C$5,"",MONTH(A1634)))</f>
      </c>
    </row>
    <row r="1635" spans="1:8" x14ac:dyDescent="0.25">
      <c r="A1635" s="22"/>
      <c r="F1635" s="23"/>
      <c r="H1635" s="24">
        <f>IF(A1635="","",IF(YEAR(A1635)&lt;&gt;Setup!$C$5,"",MONTH(A1635)))</f>
      </c>
    </row>
    <row r="1636" spans="1:8" x14ac:dyDescent="0.25">
      <c r="A1636" s="22"/>
      <c r="F1636" s="23"/>
      <c r="H1636" s="24">
        <f>IF(A1636="","",IF(YEAR(A1636)&lt;&gt;Setup!$C$5,"",MONTH(A1636)))</f>
      </c>
    </row>
    <row r="1637" spans="1:8" x14ac:dyDescent="0.25">
      <c r="A1637" s="22"/>
      <c r="F1637" s="23"/>
      <c r="H1637" s="24">
        <f>IF(A1637="","",IF(YEAR(A1637)&lt;&gt;Setup!$C$5,"",MONTH(A1637)))</f>
      </c>
    </row>
    <row r="1638" spans="1:8" x14ac:dyDescent="0.25">
      <c r="A1638" s="22"/>
      <c r="F1638" s="23"/>
      <c r="H1638" s="24">
        <f>IF(A1638="","",IF(YEAR(A1638)&lt;&gt;Setup!$C$5,"",MONTH(A1638)))</f>
      </c>
    </row>
    <row r="1639" spans="1:8" x14ac:dyDescent="0.25">
      <c r="A1639" s="22"/>
      <c r="F1639" s="23"/>
      <c r="H1639" s="24">
        <f>IF(A1639="","",IF(YEAR(A1639)&lt;&gt;Setup!$C$5,"",MONTH(A1639)))</f>
      </c>
    </row>
    <row r="1640" spans="1:8" x14ac:dyDescent="0.25">
      <c r="A1640" s="22"/>
      <c r="F1640" s="23"/>
      <c r="H1640" s="24">
        <f>IF(A1640="","",IF(YEAR(A1640)&lt;&gt;Setup!$C$5,"",MONTH(A1640)))</f>
      </c>
    </row>
    <row r="1641" spans="1:8" x14ac:dyDescent="0.25">
      <c r="A1641" s="22"/>
      <c r="F1641" s="23"/>
      <c r="H1641" s="24">
        <f>IF(A1641="","",IF(YEAR(A1641)&lt;&gt;Setup!$C$5,"",MONTH(A1641)))</f>
      </c>
    </row>
    <row r="1642" spans="1:8" x14ac:dyDescent="0.25">
      <c r="A1642" s="22"/>
      <c r="F1642" s="23"/>
      <c r="H1642" s="24">
        <f>IF(A1642="","",IF(YEAR(A1642)&lt;&gt;Setup!$C$5,"",MONTH(A1642)))</f>
      </c>
    </row>
    <row r="1643" spans="1:8" x14ac:dyDescent="0.25">
      <c r="A1643" s="22"/>
      <c r="F1643" s="23"/>
      <c r="H1643" s="24">
        <f>IF(A1643="","",IF(YEAR(A1643)&lt;&gt;Setup!$C$5,"",MONTH(A1643)))</f>
      </c>
    </row>
    <row r="1644" spans="1:8" x14ac:dyDescent="0.25">
      <c r="A1644" s="22"/>
      <c r="F1644" s="23"/>
      <c r="H1644" s="24">
        <f>IF(A1644="","",IF(YEAR(A1644)&lt;&gt;Setup!$C$5,"",MONTH(A1644)))</f>
      </c>
    </row>
    <row r="1645" spans="1:8" x14ac:dyDescent="0.25">
      <c r="A1645" s="22"/>
      <c r="F1645" s="23"/>
      <c r="H1645" s="24">
        <f>IF(A1645="","",IF(YEAR(A1645)&lt;&gt;Setup!$C$5,"",MONTH(A1645)))</f>
      </c>
    </row>
    <row r="1646" spans="1:8" x14ac:dyDescent="0.25">
      <c r="A1646" s="22"/>
      <c r="F1646" s="23"/>
      <c r="H1646" s="24">
        <f>IF(A1646="","",IF(YEAR(A1646)&lt;&gt;Setup!$C$5,"",MONTH(A1646)))</f>
      </c>
    </row>
    <row r="1647" spans="1:8" x14ac:dyDescent="0.25">
      <c r="A1647" s="22"/>
      <c r="F1647" s="23"/>
      <c r="H1647" s="24">
        <f>IF(A1647="","",IF(YEAR(A1647)&lt;&gt;Setup!$C$5,"",MONTH(A1647)))</f>
      </c>
    </row>
    <row r="1648" spans="1:8" x14ac:dyDescent="0.25">
      <c r="A1648" s="22"/>
      <c r="F1648" s="23"/>
      <c r="H1648" s="24">
        <f>IF(A1648="","",IF(YEAR(A1648)&lt;&gt;Setup!$C$5,"",MONTH(A1648)))</f>
      </c>
    </row>
    <row r="1649" spans="1:8" x14ac:dyDescent="0.25">
      <c r="A1649" s="22"/>
      <c r="F1649" s="23"/>
      <c r="H1649" s="24">
        <f>IF(A1649="","",IF(YEAR(A1649)&lt;&gt;Setup!$C$5,"",MONTH(A1649)))</f>
      </c>
    </row>
    <row r="1650" spans="1:8" x14ac:dyDescent="0.25">
      <c r="A1650" s="22"/>
      <c r="F1650" s="23"/>
      <c r="H1650" s="24">
        <f>IF(A1650="","",IF(YEAR(A1650)&lt;&gt;Setup!$C$5,"",MONTH(A1650)))</f>
      </c>
    </row>
    <row r="1651" spans="1:8" x14ac:dyDescent="0.25">
      <c r="A1651" s="22"/>
      <c r="F1651" s="23"/>
      <c r="H1651" s="24">
        <f>IF(A1651="","",IF(YEAR(A1651)&lt;&gt;Setup!$C$5,"",MONTH(A1651)))</f>
      </c>
    </row>
    <row r="1652" spans="1:8" x14ac:dyDescent="0.25">
      <c r="A1652" s="22"/>
      <c r="F1652" s="23"/>
      <c r="H1652" s="24">
        <f>IF(A1652="","",IF(YEAR(A1652)&lt;&gt;Setup!$C$5,"",MONTH(A1652)))</f>
      </c>
    </row>
    <row r="1653" spans="1:8" x14ac:dyDescent="0.25">
      <c r="A1653" s="22"/>
      <c r="F1653" s="23"/>
      <c r="H1653" s="24">
        <f>IF(A1653="","",IF(YEAR(A1653)&lt;&gt;Setup!$C$5,"",MONTH(A1653)))</f>
      </c>
    </row>
    <row r="1654" spans="1:8" x14ac:dyDescent="0.25">
      <c r="A1654" s="22"/>
      <c r="F1654" s="23"/>
      <c r="H1654" s="24">
        <f>IF(A1654="","",IF(YEAR(A1654)&lt;&gt;Setup!$C$5,"",MONTH(A1654)))</f>
      </c>
    </row>
    <row r="1655" spans="1:8" x14ac:dyDescent="0.25">
      <c r="A1655" s="22"/>
      <c r="F1655" s="23"/>
      <c r="H1655" s="24">
        <f>IF(A1655="","",IF(YEAR(A1655)&lt;&gt;Setup!$C$5,"",MONTH(A1655)))</f>
      </c>
    </row>
    <row r="1656" spans="1:8" x14ac:dyDescent="0.25">
      <c r="A1656" s="22"/>
      <c r="F1656" s="23"/>
      <c r="H1656" s="24">
        <f>IF(A1656="","",IF(YEAR(A1656)&lt;&gt;Setup!$C$5,"",MONTH(A1656)))</f>
      </c>
    </row>
    <row r="1657" spans="1:8" x14ac:dyDescent="0.25">
      <c r="A1657" s="22"/>
      <c r="F1657" s="23"/>
      <c r="H1657" s="24">
        <f>IF(A1657="","",IF(YEAR(A1657)&lt;&gt;Setup!$C$5,"",MONTH(A1657)))</f>
      </c>
    </row>
    <row r="1658" spans="1:8" x14ac:dyDescent="0.25">
      <c r="A1658" s="22"/>
      <c r="F1658" s="23"/>
      <c r="H1658" s="24">
        <f>IF(A1658="","",IF(YEAR(A1658)&lt;&gt;Setup!$C$5,"",MONTH(A1658)))</f>
      </c>
    </row>
    <row r="1659" spans="1:8" x14ac:dyDescent="0.25">
      <c r="A1659" s="22"/>
      <c r="F1659" s="23"/>
      <c r="H1659" s="24">
        <f>IF(A1659="","",IF(YEAR(A1659)&lt;&gt;Setup!$C$5,"",MONTH(A1659)))</f>
      </c>
    </row>
    <row r="1660" spans="1:8" x14ac:dyDescent="0.25">
      <c r="A1660" s="22"/>
      <c r="F1660" s="23"/>
      <c r="H1660" s="24">
        <f>IF(A1660="","",IF(YEAR(A1660)&lt;&gt;Setup!$C$5,"",MONTH(A1660)))</f>
      </c>
    </row>
    <row r="1661" spans="1:8" x14ac:dyDescent="0.25">
      <c r="A1661" s="22"/>
      <c r="F1661" s="23"/>
      <c r="H1661" s="24">
        <f>IF(A1661="","",IF(YEAR(A1661)&lt;&gt;Setup!$C$5,"",MONTH(A1661)))</f>
      </c>
    </row>
    <row r="1662" spans="1:8" x14ac:dyDescent="0.25">
      <c r="A1662" s="22"/>
      <c r="F1662" s="23"/>
      <c r="H1662" s="24">
        <f>IF(A1662="","",IF(YEAR(A1662)&lt;&gt;Setup!$C$5,"",MONTH(A1662)))</f>
      </c>
    </row>
    <row r="1663" spans="1:8" x14ac:dyDescent="0.25">
      <c r="A1663" s="22"/>
      <c r="F1663" s="23"/>
      <c r="H1663" s="24">
        <f>IF(A1663="","",IF(YEAR(A1663)&lt;&gt;Setup!$C$5,"",MONTH(A1663)))</f>
      </c>
    </row>
    <row r="1664" spans="1:8" x14ac:dyDescent="0.25">
      <c r="A1664" s="22"/>
      <c r="F1664" s="23"/>
      <c r="H1664" s="24">
        <f>IF(A1664="","",IF(YEAR(A1664)&lt;&gt;Setup!$C$5,"",MONTH(A1664)))</f>
      </c>
    </row>
    <row r="1665" spans="1:8" x14ac:dyDescent="0.25">
      <c r="A1665" s="22"/>
      <c r="F1665" s="23"/>
      <c r="H1665" s="24">
        <f>IF(A1665="","",IF(YEAR(A1665)&lt;&gt;Setup!$C$5,"",MONTH(A1665)))</f>
      </c>
    </row>
    <row r="1666" spans="1:8" x14ac:dyDescent="0.25">
      <c r="A1666" s="22"/>
      <c r="F1666" s="23"/>
      <c r="H1666" s="24">
        <f>IF(A1666="","",IF(YEAR(A1666)&lt;&gt;Setup!$C$5,"",MONTH(A1666)))</f>
      </c>
    </row>
    <row r="1667" spans="1:8" x14ac:dyDescent="0.25">
      <c r="A1667" s="22"/>
      <c r="F1667" s="23"/>
      <c r="H1667" s="24">
        <f>IF(A1667="","",IF(YEAR(A1667)&lt;&gt;Setup!$C$5,"",MONTH(A1667)))</f>
      </c>
    </row>
    <row r="1668" spans="1:8" x14ac:dyDescent="0.25">
      <c r="A1668" s="22"/>
      <c r="F1668" s="23"/>
      <c r="H1668" s="24">
        <f>IF(A1668="","",IF(YEAR(A1668)&lt;&gt;Setup!$C$5,"",MONTH(A1668)))</f>
      </c>
    </row>
    <row r="1669" spans="1:8" x14ac:dyDescent="0.25">
      <c r="A1669" s="22"/>
      <c r="F1669" s="23"/>
      <c r="H1669" s="24">
        <f>IF(A1669="","",IF(YEAR(A1669)&lt;&gt;Setup!$C$5,"",MONTH(A1669)))</f>
      </c>
    </row>
    <row r="1670" spans="1:8" x14ac:dyDescent="0.25">
      <c r="A1670" s="22"/>
      <c r="F1670" s="23"/>
      <c r="H1670" s="24">
        <f>IF(A1670="","",IF(YEAR(A1670)&lt;&gt;Setup!$C$5,"",MONTH(A1670)))</f>
      </c>
    </row>
    <row r="1671" spans="1:8" x14ac:dyDescent="0.25">
      <c r="A1671" s="22"/>
      <c r="F1671" s="23"/>
      <c r="H1671" s="24">
        <f>IF(A1671="","",IF(YEAR(A1671)&lt;&gt;Setup!$C$5,"",MONTH(A1671)))</f>
      </c>
    </row>
    <row r="1672" spans="1:8" x14ac:dyDescent="0.25">
      <c r="A1672" s="22"/>
      <c r="F1672" s="23"/>
      <c r="H1672" s="24">
        <f>IF(A1672="","",IF(YEAR(A1672)&lt;&gt;Setup!$C$5,"",MONTH(A1672)))</f>
      </c>
    </row>
    <row r="1673" spans="1:8" x14ac:dyDescent="0.25">
      <c r="A1673" s="22"/>
      <c r="F1673" s="23"/>
      <c r="H1673" s="24">
        <f>IF(A1673="","",IF(YEAR(A1673)&lt;&gt;Setup!$C$5,"",MONTH(A1673)))</f>
      </c>
    </row>
    <row r="1674" spans="1:8" x14ac:dyDescent="0.25">
      <c r="A1674" s="22"/>
      <c r="F1674" s="23"/>
      <c r="H1674" s="24">
        <f>IF(A1674="","",IF(YEAR(A1674)&lt;&gt;Setup!$C$5,"",MONTH(A1674)))</f>
      </c>
    </row>
    <row r="1675" spans="1:8" x14ac:dyDescent="0.25">
      <c r="A1675" s="22"/>
      <c r="F1675" s="23"/>
      <c r="H1675" s="24">
        <f>IF(A1675="","",IF(YEAR(A1675)&lt;&gt;Setup!$C$5,"",MONTH(A1675)))</f>
      </c>
    </row>
    <row r="1676" spans="1:8" x14ac:dyDescent="0.25">
      <c r="A1676" s="22"/>
      <c r="F1676" s="23"/>
      <c r="H1676" s="24">
        <f>IF(A1676="","",IF(YEAR(A1676)&lt;&gt;Setup!$C$5,"",MONTH(A1676)))</f>
      </c>
    </row>
    <row r="1677" spans="1:8" x14ac:dyDescent="0.25">
      <c r="A1677" s="22"/>
      <c r="F1677" s="23"/>
      <c r="H1677" s="24">
        <f>IF(A1677="","",IF(YEAR(A1677)&lt;&gt;Setup!$C$5,"",MONTH(A1677)))</f>
      </c>
    </row>
    <row r="1678" spans="1:8" x14ac:dyDescent="0.25">
      <c r="A1678" s="22"/>
      <c r="F1678" s="23"/>
      <c r="H1678" s="24">
        <f>IF(A1678="","",IF(YEAR(A1678)&lt;&gt;Setup!$C$5,"",MONTH(A1678)))</f>
      </c>
    </row>
    <row r="1679" spans="1:8" x14ac:dyDescent="0.25">
      <c r="A1679" s="22"/>
      <c r="F1679" s="23"/>
      <c r="H1679" s="24">
        <f>IF(A1679="","",IF(YEAR(A1679)&lt;&gt;Setup!$C$5,"",MONTH(A1679)))</f>
      </c>
    </row>
    <row r="1680" spans="1:8" x14ac:dyDescent="0.25">
      <c r="A1680" s="22"/>
      <c r="F1680" s="23"/>
      <c r="H1680" s="24">
        <f>IF(A1680="","",IF(YEAR(A1680)&lt;&gt;Setup!$C$5,"",MONTH(A1680)))</f>
      </c>
    </row>
    <row r="1681" spans="1:8" x14ac:dyDescent="0.25">
      <c r="A1681" s="22"/>
      <c r="F1681" s="23"/>
      <c r="H1681" s="24">
        <f>IF(A1681="","",IF(YEAR(A1681)&lt;&gt;Setup!$C$5,"",MONTH(A1681)))</f>
      </c>
    </row>
    <row r="1682" spans="1:8" x14ac:dyDescent="0.25">
      <c r="A1682" s="22"/>
      <c r="F1682" s="23"/>
      <c r="H1682" s="24">
        <f>IF(A1682="","",IF(YEAR(A1682)&lt;&gt;Setup!$C$5,"",MONTH(A1682)))</f>
      </c>
    </row>
    <row r="1683" spans="1:8" x14ac:dyDescent="0.25">
      <c r="A1683" s="22"/>
      <c r="F1683" s="23"/>
      <c r="H1683" s="24">
        <f>IF(A1683="","",IF(YEAR(A1683)&lt;&gt;Setup!$C$5,"",MONTH(A1683)))</f>
      </c>
    </row>
    <row r="1684" spans="1:8" x14ac:dyDescent="0.25">
      <c r="A1684" s="22"/>
      <c r="F1684" s="23"/>
      <c r="H1684" s="24">
        <f>IF(A1684="","",IF(YEAR(A1684)&lt;&gt;Setup!$C$5,"",MONTH(A1684)))</f>
      </c>
    </row>
    <row r="1685" spans="1:8" x14ac:dyDescent="0.25">
      <c r="A1685" s="22"/>
      <c r="F1685" s="23"/>
      <c r="H1685" s="24">
        <f>IF(A1685="","",IF(YEAR(A1685)&lt;&gt;Setup!$C$5,"",MONTH(A1685)))</f>
      </c>
    </row>
    <row r="1686" spans="1:8" x14ac:dyDescent="0.25">
      <c r="A1686" s="22"/>
      <c r="F1686" s="23"/>
      <c r="H1686" s="24">
        <f>IF(A1686="","",IF(YEAR(A1686)&lt;&gt;Setup!$C$5,"",MONTH(A1686)))</f>
      </c>
    </row>
    <row r="1687" spans="1:8" x14ac:dyDescent="0.25">
      <c r="A1687" s="22"/>
      <c r="F1687" s="23"/>
      <c r="H1687" s="24">
        <f>IF(A1687="","",IF(YEAR(A1687)&lt;&gt;Setup!$C$5,"",MONTH(A1687)))</f>
      </c>
    </row>
    <row r="1688" spans="1:8" x14ac:dyDescent="0.25">
      <c r="A1688" s="22"/>
      <c r="F1688" s="23"/>
      <c r="H1688" s="24">
        <f>IF(A1688="","",IF(YEAR(A1688)&lt;&gt;Setup!$C$5,"",MONTH(A1688)))</f>
      </c>
    </row>
    <row r="1689" spans="1:8" x14ac:dyDescent="0.25">
      <c r="A1689" s="22"/>
      <c r="F1689" s="23"/>
      <c r="H1689" s="24">
        <f>IF(A1689="","",IF(YEAR(A1689)&lt;&gt;Setup!$C$5,"",MONTH(A1689)))</f>
      </c>
    </row>
    <row r="1690" spans="1:8" x14ac:dyDescent="0.25">
      <c r="A1690" s="22"/>
      <c r="F1690" s="23"/>
      <c r="H1690" s="24">
        <f>IF(A1690="","",IF(YEAR(A1690)&lt;&gt;Setup!$C$5,"",MONTH(A1690)))</f>
      </c>
    </row>
    <row r="1691" spans="1:8" x14ac:dyDescent="0.25">
      <c r="A1691" s="22"/>
      <c r="F1691" s="23"/>
      <c r="H1691" s="24">
        <f>IF(A1691="","",IF(YEAR(A1691)&lt;&gt;Setup!$C$5,"",MONTH(A1691)))</f>
      </c>
    </row>
    <row r="1692" spans="1:8" x14ac:dyDescent="0.25">
      <c r="A1692" s="22"/>
      <c r="F1692" s="23"/>
      <c r="H1692" s="24">
        <f>IF(A1692="","",IF(YEAR(A1692)&lt;&gt;Setup!$C$5,"",MONTH(A1692)))</f>
      </c>
    </row>
    <row r="1693" spans="1:8" x14ac:dyDescent="0.25">
      <c r="A1693" s="22"/>
      <c r="F1693" s="23"/>
      <c r="H1693" s="24">
        <f>IF(A1693="","",IF(YEAR(A1693)&lt;&gt;Setup!$C$5,"",MONTH(A1693)))</f>
      </c>
    </row>
    <row r="1694" spans="1:8" x14ac:dyDescent="0.25">
      <c r="A1694" s="22"/>
      <c r="F1694" s="23"/>
      <c r="H1694" s="24">
        <f>IF(A1694="","",IF(YEAR(A1694)&lt;&gt;Setup!$C$5,"",MONTH(A1694)))</f>
      </c>
    </row>
    <row r="1695" spans="1:8" x14ac:dyDescent="0.25">
      <c r="A1695" s="22"/>
      <c r="F1695" s="23"/>
      <c r="H1695" s="24">
        <f>IF(A1695="","",IF(YEAR(A1695)&lt;&gt;Setup!$C$5,"",MONTH(A1695)))</f>
      </c>
    </row>
    <row r="1696" spans="1:8" x14ac:dyDescent="0.25">
      <c r="A1696" s="22"/>
      <c r="F1696" s="23"/>
      <c r="H1696" s="24">
        <f>IF(A1696="","",IF(YEAR(A1696)&lt;&gt;Setup!$C$5,"",MONTH(A1696)))</f>
      </c>
    </row>
    <row r="1697" spans="1:8" x14ac:dyDescent="0.25">
      <c r="A1697" s="22"/>
      <c r="F1697" s="23"/>
      <c r="H1697" s="24">
        <f>IF(A1697="","",IF(YEAR(A1697)&lt;&gt;Setup!$C$5,"",MONTH(A1697)))</f>
      </c>
    </row>
    <row r="1698" spans="1:8" x14ac:dyDescent="0.25">
      <c r="A1698" s="22"/>
      <c r="F1698" s="23"/>
      <c r="H1698" s="24">
        <f>IF(A1698="","",IF(YEAR(A1698)&lt;&gt;Setup!$C$5,"",MONTH(A1698)))</f>
      </c>
    </row>
    <row r="1699" spans="1:8" x14ac:dyDescent="0.25">
      <c r="A1699" s="22"/>
      <c r="F1699" s="23"/>
      <c r="H1699" s="24">
        <f>IF(A1699="","",IF(YEAR(A1699)&lt;&gt;Setup!$C$5,"",MONTH(A1699)))</f>
      </c>
    </row>
    <row r="1700" spans="1:8" x14ac:dyDescent="0.25">
      <c r="A1700" s="22"/>
      <c r="F1700" s="23"/>
      <c r="H1700" s="24">
        <f>IF(A1700="","",IF(YEAR(A1700)&lt;&gt;Setup!$C$5,"",MONTH(A1700)))</f>
      </c>
    </row>
    <row r="1701" spans="1:8" x14ac:dyDescent="0.25">
      <c r="A1701" s="22"/>
      <c r="F1701" s="23"/>
      <c r="H1701" s="24">
        <f>IF(A1701="","",IF(YEAR(A1701)&lt;&gt;Setup!$C$5,"",MONTH(A1701)))</f>
      </c>
    </row>
    <row r="1702" spans="1:8" x14ac:dyDescent="0.25">
      <c r="A1702" s="22"/>
      <c r="F1702" s="23"/>
      <c r="H1702" s="24">
        <f>IF(A1702="","",IF(YEAR(A1702)&lt;&gt;Setup!$C$5,"",MONTH(A1702)))</f>
      </c>
    </row>
    <row r="1703" spans="1:8" x14ac:dyDescent="0.25">
      <c r="A1703" s="22"/>
      <c r="F1703" s="23"/>
      <c r="H1703" s="24">
        <f>IF(A1703="","",IF(YEAR(A1703)&lt;&gt;Setup!$C$5,"",MONTH(A1703)))</f>
      </c>
    </row>
    <row r="1704" spans="1:8" x14ac:dyDescent="0.25">
      <c r="A1704" s="22"/>
      <c r="F1704" s="23"/>
      <c r="H1704" s="24">
        <f>IF(A1704="","",IF(YEAR(A1704)&lt;&gt;Setup!$C$5,"",MONTH(A1704)))</f>
      </c>
    </row>
    <row r="1705" spans="1:8" x14ac:dyDescent="0.25">
      <c r="A1705" s="22"/>
      <c r="F1705" s="23"/>
      <c r="H1705" s="24">
        <f>IF(A1705="","",IF(YEAR(A1705)&lt;&gt;Setup!$C$5,"",MONTH(A1705)))</f>
      </c>
    </row>
    <row r="1706" spans="1:8" x14ac:dyDescent="0.25">
      <c r="A1706" s="22"/>
      <c r="F1706" s="23"/>
      <c r="H1706" s="24">
        <f>IF(A1706="","",IF(YEAR(A1706)&lt;&gt;Setup!$C$5,"",MONTH(A1706)))</f>
      </c>
    </row>
    <row r="1707" spans="1:8" x14ac:dyDescent="0.25">
      <c r="A1707" s="22"/>
      <c r="F1707" s="23"/>
      <c r="H1707" s="24">
        <f>IF(A1707="","",IF(YEAR(A1707)&lt;&gt;Setup!$C$5,"",MONTH(A1707)))</f>
      </c>
    </row>
    <row r="1708" spans="1:8" x14ac:dyDescent="0.25">
      <c r="A1708" s="22"/>
      <c r="F1708" s="23"/>
      <c r="H1708" s="24">
        <f>IF(A1708="","",IF(YEAR(A1708)&lt;&gt;Setup!$C$5,"",MONTH(A1708)))</f>
      </c>
    </row>
    <row r="1709" spans="1:8" x14ac:dyDescent="0.25">
      <c r="A1709" s="22"/>
      <c r="F1709" s="23"/>
      <c r="H1709" s="24">
        <f>IF(A1709="","",IF(YEAR(A1709)&lt;&gt;Setup!$C$5,"",MONTH(A1709)))</f>
      </c>
    </row>
    <row r="1710" spans="1:8" x14ac:dyDescent="0.25">
      <c r="A1710" s="22"/>
      <c r="F1710" s="23"/>
      <c r="H1710" s="24">
        <f>IF(A1710="","",IF(YEAR(A1710)&lt;&gt;Setup!$C$5,"",MONTH(A1710)))</f>
      </c>
    </row>
    <row r="1711" spans="1:8" x14ac:dyDescent="0.25">
      <c r="A1711" s="22"/>
      <c r="F1711" s="23"/>
      <c r="H1711" s="24">
        <f>IF(A1711="","",IF(YEAR(A1711)&lt;&gt;Setup!$C$5,"",MONTH(A1711)))</f>
      </c>
    </row>
    <row r="1712" spans="1:8" x14ac:dyDescent="0.25">
      <c r="A1712" s="22"/>
      <c r="F1712" s="23"/>
      <c r="H1712" s="24">
        <f>IF(A1712="","",IF(YEAR(A1712)&lt;&gt;Setup!$C$5,"",MONTH(A1712)))</f>
      </c>
    </row>
    <row r="1713" spans="1:8" x14ac:dyDescent="0.25">
      <c r="A1713" s="22"/>
      <c r="F1713" s="23"/>
      <c r="H1713" s="24">
        <f>IF(A1713="","",IF(YEAR(A1713)&lt;&gt;Setup!$C$5,"",MONTH(A1713)))</f>
      </c>
    </row>
    <row r="1714" spans="1:8" x14ac:dyDescent="0.25">
      <c r="A1714" s="22"/>
      <c r="F1714" s="23"/>
      <c r="H1714" s="24">
        <f>IF(A1714="","",IF(YEAR(A1714)&lt;&gt;Setup!$C$5,"",MONTH(A1714)))</f>
      </c>
    </row>
    <row r="1715" spans="1:8" x14ac:dyDescent="0.25">
      <c r="A1715" s="22"/>
      <c r="F1715" s="23"/>
      <c r="H1715" s="24">
        <f>IF(A1715="","",IF(YEAR(A1715)&lt;&gt;Setup!$C$5,"",MONTH(A1715)))</f>
      </c>
    </row>
    <row r="1716" spans="1:8" x14ac:dyDescent="0.25">
      <c r="A1716" s="22"/>
      <c r="F1716" s="23"/>
      <c r="H1716" s="24">
        <f>IF(A1716="","",IF(YEAR(A1716)&lt;&gt;Setup!$C$5,"",MONTH(A1716)))</f>
      </c>
    </row>
    <row r="1717" spans="1:8" x14ac:dyDescent="0.25">
      <c r="A1717" s="22"/>
      <c r="F1717" s="23"/>
      <c r="H1717" s="24">
        <f>IF(A1717="","",IF(YEAR(A1717)&lt;&gt;Setup!$C$5,"",MONTH(A1717)))</f>
      </c>
    </row>
    <row r="1718" spans="1:8" x14ac:dyDescent="0.25">
      <c r="A1718" s="22"/>
      <c r="F1718" s="23"/>
      <c r="H1718" s="24">
        <f>IF(A1718="","",IF(YEAR(A1718)&lt;&gt;Setup!$C$5,"",MONTH(A1718)))</f>
      </c>
    </row>
    <row r="1719" spans="1:8" x14ac:dyDescent="0.25">
      <c r="A1719" s="22"/>
      <c r="F1719" s="23"/>
      <c r="H1719" s="24">
        <f>IF(A1719="","",IF(YEAR(A1719)&lt;&gt;Setup!$C$5,"",MONTH(A1719)))</f>
      </c>
    </row>
    <row r="1720" spans="1:8" x14ac:dyDescent="0.25">
      <c r="A1720" s="22"/>
      <c r="F1720" s="23"/>
      <c r="H1720" s="24">
        <f>IF(A1720="","",IF(YEAR(A1720)&lt;&gt;Setup!$C$5,"",MONTH(A1720)))</f>
      </c>
    </row>
    <row r="1721" spans="1:8" x14ac:dyDescent="0.25">
      <c r="A1721" s="22"/>
      <c r="F1721" s="23"/>
      <c r="H1721" s="24">
        <f>IF(A1721="","",IF(YEAR(A1721)&lt;&gt;Setup!$C$5,"",MONTH(A1721)))</f>
      </c>
    </row>
    <row r="1722" spans="1:8" x14ac:dyDescent="0.25">
      <c r="A1722" s="22"/>
      <c r="F1722" s="23"/>
      <c r="H1722" s="24">
        <f>IF(A1722="","",IF(YEAR(A1722)&lt;&gt;Setup!$C$5,"",MONTH(A1722)))</f>
      </c>
    </row>
    <row r="1723" spans="1:8" x14ac:dyDescent="0.25">
      <c r="A1723" s="22"/>
      <c r="F1723" s="23"/>
      <c r="H1723" s="24">
        <f>IF(A1723="","",IF(YEAR(A1723)&lt;&gt;Setup!$C$5,"",MONTH(A1723)))</f>
      </c>
    </row>
    <row r="1724" spans="1:8" x14ac:dyDescent="0.25">
      <c r="A1724" s="22"/>
      <c r="F1724" s="23"/>
      <c r="H1724" s="24">
        <f>IF(A1724="","",IF(YEAR(A1724)&lt;&gt;Setup!$C$5,"",MONTH(A1724)))</f>
      </c>
    </row>
    <row r="1725" spans="1:8" x14ac:dyDescent="0.25">
      <c r="A1725" s="22"/>
      <c r="F1725" s="23"/>
      <c r="H1725" s="24">
        <f>IF(A1725="","",IF(YEAR(A1725)&lt;&gt;Setup!$C$5,"",MONTH(A1725)))</f>
      </c>
    </row>
    <row r="1726" spans="1:8" x14ac:dyDescent="0.25">
      <c r="A1726" s="22"/>
      <c r="F1726" s="23"/>
      <c r="H1726" s="24">
        <f>IF(A1726="","",IF(YEAR(A1726)&lt;&gt;Setup!$C$5,"",MONTH(A1726)))</f>
      </c>
    </row>
    <row r="1727" spans="1:8" x14ac:dyDescent="0.25">
      <c r="A1727" s="22"/>
      <c r="F1727" s="23"/>
      <c r="H1727" s="24">
        <f>IF(A1727="","",IF(YEAR(A1727)&lt;&gt;Setup!$C$5,"",MONTH(A1727)))</f>
      </c>
    </row>
    <row r="1728" spans="1:8" x14ac:dyDescent="0.25">
      <c r="A1728" s="22"/>
      <c r="F1728" s="23"/>
      <c r="H1728" s="24">
        <f>IF(A1728="","",IF(YEAR(A1728)&lt;&gt;Setup!$C$5,"",MONTH(A1728)))</f>
      </c>
    </row>
    <row r="1729" spans="1:8" x14ac:dyDescent="0.25">
      <c r="A1729" s="22"/>
      <c r="F1729" s="23"/>
      <c r="H1729" s="24">
        <f>IF(A1729="","",IF(YEAR(A1729)&lt;&gt;Setup!$C$5,"",MONTH(A1729)))</f>
      </c>
    </row>
    <row r="1730" spans="1:8" x14ac:dyDescent="0.25">
      <c r="A1730" s="22"/>
      <c r="F1730" s="23"/>
      <c r="H1730" s="24">
        <f>IF(A1730="","",IF(YEAR(A1730)&lt;&gt;Setup!$C$5,"",MONTH(A1730)))</f>
      </c>
    </row>
    <row r="1731" spans="1:8" x14ac:dyDescent="0.25">
      <c r="A1731" s="22"/>
      <c r="F1731" s="23"/>
      <c r="H1731" s="24">
        <f>IF(A1731="","",IF(YEAR(A1731)&lt;&gt;Setup!$C$5,"",MONTH(A1731)))</f>
      </c>
    </row>
    <row r="1732" spans="1:8" x14ac:dyDescent="0.25">
      <c r="A1732" s="22"/>
      <c r="F1732" s="23"/>
      <c r="H1732" s="24">
        <f>IF(A1732="","",IF(YEAR(A1732)&lt;&gt;Setup!$C$5,"",MONTH(A1732)))</f>
      </c>
    </row>
    <row r="1733" spans="1:8" x14ac:dyDescent="0.25">
      <c r="A1733" s="22"/>
      <c r="F1733" s="23"/>
      <c r="H1733" s="24">
        <f>IF(A1733="","",IF(YEAR(A1733)&lt;&gt;Setup!$C$5,"",MONTH(A1733)))</f>
      </c>
    </row>
    <row r="1734" spans="1:8" x14ac:dyDescent="0.25">
      <c r="A1734" s="22"/>
      <c r="F1734" s="23"/>
      <c r="H1734" s="24">
        <f>IF(A1734="","",IF(YEAR(A1734)&lt;&gt;Setup!$C$5,"",MONTH(A1734)))</f>
      </c>
    </row>
    <row r="1735" spans="1:8" x14ac:dyDescent="0.25">
      <c r="A1735" s="22"/>
      <c r="F1735" s="23"/>
      <c r="H1735" s="24">
        <f>IF(A1735="","",IF(YEAR(A1735)&lt;&gt;Setup!$C$5,"",MONTH(A1735)))</f>
      </c>
    </row>
    <row r="1736" spans="1:8" x14ac:dyDescent="0.25">
      <c r="A1736" s="22"/>
      <c r="F1736" s="23"/>
      <c r="H1736" s="24">
        <f>IF(A1736="","",IF(YEAR(A1736)&lt;&gt;Setup!$C$5,"",MONTH(A1736)))</f>
      </c>
    </row>
    <row r="1737" spans="1:8" x14ac:dyDescent="0.25">
      <c r="A1737" s="22"/>
      <c r="F1737" s="23"/>
      <c r="H1737" s="24">
        <f>IF(A1737="","",IF(YEAR(A1737)&lt;&gt;Setup!$C$5,"",MONTH(A1737)))</f>
      </c>
    </row>
    <row r="1738" spans="1:8" x14ac:dyDescent="0.25">
      <c r="A1738" s="22"/>
      <c r="F1738" s="23"/>
      <c r="H1738" s="24">
        <f>IF(A1738="","",IF(YEAR(A1738)&lt;&gt;Setup!$C$5,"",MONTH(A1738)))</f>
      </c>
    </row>
    <row r="1739" spans="1:8" x14ac:dyDescent="0.25">
      <c r="A1739" s="22"/>
      <c r="F1739" s="23"/>
      <c r="H1739" s="24">
        <f>IF(A1739="","",IF(YEAR(A1739)&lt;&gt;Setup!$C$5,"",MONTH(A1739)))</f>
      </c>
    </row>
    <row r="1740" spans="1:8" x14ac:dyDescent="0.25">
      <c r="A1740" s="22"/>
      <c r="F1740" s="23"/>
      <c r="H1740" s="24">
        <f>IF(A1740="","",IF(YEAR(A1740)&lt;&gt;Setup!$C$5,"",MONTH(A1740)))</f>
      </c>
    </row>
    <row r="1741" spans="1:8" x14ac:dyDescent="0.25">
      <c r="A1741" s="22"/>
      <c r="F1741" s="23"/>
      <c r="H1741" s="24">
        <f>IF(A1741="","",IF(YEAR(A1741)&lt;&gt;Setup!$C$5,"",MONTH(A1741)))</f>
      </c>
    </row>
    <row r="1742" spans="1:8" x14ac:dyDescent="0.25">
      <c r="A1742" s="22"/>
      <c r="F1742" s="23"/>
      <c r="H1742" s="24">
        <f>IF(A1742="","",IF(YEAR(A1742)&lt;&gt;Setup!$C$5,"",MONTH(A1742)))</f>
      </c>
    </row>
    <row r="1743" spans="1:8" x14ac:dyDescent="0.25">
      <c r="A1743" s="22"/>
      <c r="F1743" s="23"/>
      <c r="H1743" s="24">
        <f>IF(A1743="","",IF(YEAR(A1743)&lt;&gt;Setup!$C$5,"",MONTH(A1743)))</f>
      </c>
    </row>
    <row r="1744" spans="1:8" x14ac:dyDescent="0.25">
      <c r="A1744" s="22"/>
      <c r="F1744" s="23"/>
      <c r="H1744" s="24">
        <f>IF(A1744="","",IF(YEAR(A1744)&lt;&gt;Setup!$C$5,"",MONTH(A1744)))</f>
      </c>
    </row>
    <row r="1745" spans="1:8" x14ac:dyDescent="0.25">
      <c r="A1745" s="22"/>
      <c r="F1745" s="23"/>
      <c r="H1745" s="24">
        <f>IF(A1745="","",IF(YEAR(A1745)&lt;&gt;Setup!$C$5,"",MONTH(A1745)))</f>
      </c>
    </row>
    <row r="1746" spans="1:8" x14ac:dyDescent="0.25">
      <c r="A1746" s="22"/>
      <c r="F1746" s="23"/>
      <c r="H1746" s="24">
        <f>IF(A1746="","",IF(YEAR(A1746)&lt;&gt;Setup!$C$5,"",MONTH(A1746)))</f>
      </c>
    </row>
    <row r="1747" spans="1:8" x14ac:dyDescent="0.25">
      <c r="A1747" s="22"/>
      <c r="F1747" s="23"/>
      <c r="H1747" s="24">
        <f>IF(A1747="","",IF(YEAR(A1747)&lt;&gt;Setup!$C$5,"",MONTH(A1747)))</f>
      </c>
    </row>
    <row r="1748" spans="1:8" x14ac:dyDescent="0.25">
      <c r="A1748" s="22"/>
      <c r="F1748" s="23"/>
      <c r="H1748" s="24">
        <f>IF(A1748="","",IF(YEAR(A1748)&lt;&gt;Setup!$C$5,"",MONTH(A1748)))</f>
      </c>
    </row>
    <row r="1749" spans="1:8" x14ac:dyDescent="0.25">
      <c r="A1749" s="22"/>
      <c r="F1749" s="23"/>
      <c r="H1749" s="24">
        <f>IF(A1749="","",IF(YEAR(A1749)&lt;&gt;Setup!$C$5,"",MONTH(A1749)))</f>
      </c>
    </row>
    <row r="1750" spans="1:8" x14ac:dyDescent="0.25">
      <c r="A1750" s="22"/>
      <c r="F1750" s="23"/>
      <c r="H1750" s="24">
        <f>IF(A1750="","",IF(YEAR(A1750)&lt;&gt;Setup!$C$5,"",MONTH(A1750)))</f>
      </c>
    </row>
    <row r="1751" spans="1:8" x14ac:dyDescent="0.25">
      <c r="A1751" s="22"/>
      <c r="F1751" s="23"/>
      <c r="H1751" s="24">
        <f>IF(A1751="","",IF(YEAR(A1751)&lt;&gt;Setup!$C$5,"",MONTH(A1751)))</f>
      </c>
    </row>
    <row r="1752" spans="1:8" x14ac:dyDescent="0.25">
      <c r="A1752" s="22"/>
      <c r="F1752" s="23"/>
      <c r="H1752" s="24">
        <f>IF(A1752="","",IF(YEAR(A1752)&lt;&gt;Setup!$C$5,"",MONTH(A1752)))</f>
      </c>
    </row>
    <row r="1753" spans="1:8" x14ac:dyDescent="0.25">
      <c r="A1753" s="22"/>
      <c r="F1753" s="23"/>
      <c r="H1753" s="24">
        <f>IF(A1753="","",IF(YEAR(A1753)&lt;&gt;Setup!$C$5,"",MONTH(A1753)))</f>
      </c>
    </row>
    <row r="1754" spans="1:8" x14ac:dyDescent="0.25">
      <c r="A1754" s="22"/>
      <c r="F1754" s="23"/>
      <c r="H1754" s="24">
        <f>IF(A1754="","",IF(YEAR(A1754)&lt;&gt;Setup!$C$5,"",MONTH(A1754)))</f>
      </c>
    </row>
    <row r="1755" spans="1:8" x14ac:dyDescent="0.25">
      <c r="A1755" s="22"/>
      <c r="F1755" s="23"/>
      <c r="H1755" s="24">
        <f>IF(A1755="","",IF(YEAR(A1755)&lt;&gt;Setup!$C$5,"",MONTH(A1755)))</f>
      </c>
    </row>
    <row r="1756" spans="1:8" x14ac:dyDescent="0.25">
      <c r="A1756" s="22"/>
      <c r="F1756" s="23"/>
      <c r="H1756" s="24">
        <f>IF(A1756="","",IF(YEAR(A1756)&lt;&gt;Setup!$C$5,"",MONTH(A1756)))</f>
      </c>
    </row>
    <row r="1757" spans="1:8" x14ac:dyDescent="0.25">
      <c r="A1757" s="22"/>
      <c r="F1757" s="23"/>
      <c r="H1757" s="24">
        <f>IF(A1757="","",IF(YEAR(A1757)&lt;&gt;Setup!$C$5,"",MONTH(A1757)))</f>
      </c>
    </row>
    <row r="1758" spans="1:8" x14ac:dyDescent="0.25">
      <c r="A1758" s="22"/>
      <c r="F1758" s="23"/>
      <c r="H1758" s="24">
        <f>IF(A1758="","",IF(YEAR(A1758)&lt;&gt;Setup!$C$5,"",MONTH(A1758)))</f>
      </c>
    </row>
    <row r="1759" spans="1:8" x14ac:dyDescent="0.25">
      <c r="A1759" s="22"/>
      <c r="F1759" s="23"/>
      <c r="H1759" s="24">
        <f>IF(A1759="","",IF(YEAR(A1759)&lt;&gt;Setup!$C$5,"",MONTH(A1759)))</f>
      </c>
    </row>
    <row r="1760" spans="1:8" x14ac:dyDescent="0.25">
      <c r="A1760" s="22"/>
      <c r="F1760" s="23"/>
      <c r="H1760" s="24">
        <f>IF(A1760="","",IF(YEAR(A1760)&lt;&gt;Setup!$C$5,"",MONTH(A1760)))</f>
      </c>
    </row>
    <row r="1761" spans="1:8" x14ac:dyDescent="0.25">
      <c r="A1761" s="22"/>
      <c r="F1761" s="23"/>
      <c r="H1761" s="24">
        <f>IF(A1761="","",IF(YEAR(A1761)&lt;&gt;Setup!$C$5,"",MONTH(A1761)))</f>
      </c>
    </row>
    <row r="1762" spans="1:8" x14ac:dyDescent="0.25">
      <c r="A1762" s="22"/>
      <c r="F1762" s="23"/>
      <c r="H1762" s="24">
        <f>IF(A1762="","",IF(YEAR(A1762)&lt;&gt;Setup!$C$5,"",MONTH(A1762)))</f>
      </c>
    </row>
    <row r="1763" spans="1:8" x14ac:dyDescent="0.25">
      <c r="A1763" s="22"/>
      <c r="F1763" s="23"/>
      <c r="H1763" s="24">
        <f>IF(A1763="","",IF(YEAR(A1763)&lt;&gt;Setup!$C$5,"",MONTH(A1763)))</f>
      </c>
    </row>
    <row r="1764" spans="1:8" x14ac:dyDescent="0.25">
      <c r="A1764" s="22"/>
      <c r="F1764" s="23"/>
      <c r="H1764" s="24">
        <f>IF(A1764="","",IF(YEAR(A1764)&lt;&gt;Setup!$C$5,"",MONTH(A1764)))</f>
      </c>
    </row>
    <row r="1765" spans="1:8" x14ac:dyDescent="0.25">
      <c r="A1765" s="22"/>
      <c r="F1765" s="23"/>
      <c r="H1765" s="24">
        <f>IF(A1765="","",IF(YEAR(A1765)&lt;&gt;Setup!$C$5,"",MONTH(A1765)))</f>
      </c>
    </row>
    <row r="1766" spans="1:8" x14ac:dyDescent="0.25">
      <c r="A1766" s="22"/>
      <c r="F1766" s="23"/>
      <c r="H1766" s="24">
        <f>IF(A1766="","",IF(YEAR(A1766)&lt;&gt;Setup!$C$5,"",MONTH(A1766)))</f>
      </c>
    </row>
    <row r="1767" spans="1:8" x14ac:dyDescent="0.25">
      <c r="A1767" s="22"/>
      <c r="F1767" s="23"/>
      <c r="H1767" s="24">
        <f>IF(A1767="","",IF(YEAR(A1767)&lt;&gt;Setup!$C$5,"",MONTH(A1767)))</f>
      </c>
    </row>
    <row r="1768" spans="1:8" x14ac:dyDescent="0.25">
      <c r="A1768" s="22"/>
      <c r="F1768" s="23"/>
      <c r="H1768" s="24">
        <f>IF(A1768="","",IF(YEAR(A1768)&lt;&gt;Setup!$C$5,"",MONTH(A1768)))</f>
      </c>
    </row>
    <row r="1769" spans="1:8" x14ac:dyDescent="0.25">
      <c r="A1769" s="22"/>
      <c r="F1769" s="23"/>
      <c r="H1769" s="24">
        <f>IF(A1769="","",IF(YEAR(A1769)&lt;&gt;Setup!$C$5,"",MONTH(A1769)))</f>
      </c>
    </row>
    <row r="1770" spans="1:8" x14ac:dyDescent="0.25">
      <c r="A1770" s="22"/>
      <c r="F1770" s="23"/>
      <c r="H1770" s="24">
        <f>IF(A1770="","",IF(YEAR(A1770)&lt;&gt;Setup!$C$5,"",MONTH(A1770)))</f>
      </c>
    </row>
    <row r="1771" spans="1:8" x14ac:dyDescent="0.25">
      <c r="A1771" s="22"/>
      <c r="F1771" s="23"/>
      <c r="H1771" s="24">
        <f>IF(A1771="","",IF(YEAR(A1771)&lt;&gt;Setup!$C$5,"",MONTH(A1771)))</f>
      </c>
    </row>
    <row r="1772" spans="1:8" x14ac:dyDescent="0.25">
      <c r="A1772" s="22"/>
      <c r="F1772" s="23"/>
      <c r="H1772" s="24">
        <f>IF(A1772="","",IF(YEAR(A1772)&lt;&gt;Setup!$C$5,"",MONTH(A1772)))</f>
      </c>
    </row>
    <row r="1773" spans="1:8" x14ac:dyDescent="0.25">
      <c r="A1773" s="22"/>
      <c r="F1773" s="23"/>
      <c r="H1773" s="24">
        <f>IF(A1773="","",IF(YEAR(A1773)&lt;&gt;Setup!$C$5,"",MONTH(A1773)))</f>
      </c>
    </row>
    <row r="1774" spans="1:8" x14ac:dyDescent="0.25">
      <c r="A1774" s="22"/>
      <c r="F1774" s="23"/>
      <c r="H1774" s="24">
        <f>IF(A1774="","",IF(YEAR(A1774)&lt;&gt;Setup!$C$5,"",MONTH(A1774)))</f>
      </c>
    </row>
    <row r="1775" spans="1:8" x14ac:dyDescent="0.25">
      <c r="A1775" s="22"/>
      <c r="F1775" s="23"/>
      <c r="H1775" s="24">
        <f>IF(A1775="","",IF(YEAR(A1775)&lt;&gt;Setup!$C$5,"",MONTH(A1775)))</f>
      </c>
    </row>
    <row r="1776" spans="1:8" x14ac:dyDescent="0.25">
      <c r="A1776" s="22"/>
      <c r="F1776" s="23"/>
      <c r="H1776" s="24">
        <f>IF(A1776="","",IF(YEAR(A1776)&lt;&gt;Setup!$C$5,"",MONTH(A1776)))</f>
      </c>
    </row>
    <row r="1777" spans="1:8" x14ac:dyDescent="0.25">
      <c r="A1777" s="22"/>
      <c r="F1777" s="23"/>
      <c r="H1777" s="24">
        <f>IF(A1777="","",IF(YEAR(A1777)&lt;&gt;Setup!$C$5,"",MONTH(A1777)))</f>
      </c>
    </row>
    <row r="1778" spans="1:8" x14ac:dyDescent="0.25">
      <c r="A1778" s="22"/>
      <c r="F1778" s="23"/>
      <c r="H1778" s="24">
        <f>IF(A1778="","",IF(YEAR(A1778)&lt;&gt;Setup!$C$5,"",MONTH(A1778)))</f>
      </c>
    </row>
    <row r="1779" spans="1:8" x14ac:dyDescent="0.25">
      <c r="A1779" s="22"/>
      <c r="F1779" s="23"/>
      <c r="H1779" s="24">
        <f>IF(A1779="","",IF(YEAR(A1779)&lt;&gt;Setup!$C$5,"",MONTH(A1779)))</f>
      </c>
    </row>
    <row r="1780" spans="1:8" x14ac:dyDescent="0.25">
      <c r="A1780" s="22"/>
      <c r="F1780" s="23"/>
      <c r="H1780" s="24">
        <f>IF(A1780="","",IF(YEAR(A1780)&lt;&gt;Setup!$C$5,"",MONTH(A1780)))</f>
      </c>
    </row>
    <row r="1781" spans="1:8" x14ac:dyDescent="0.25">
      <c r="A1781" s="22"/>
      <c r="F1781" s="23"/>
      <c r="H1781" s="24">
        <f>IF(A1781="","",IF(YEAR(A1781)&lt;&gt;Setup!$C$5,"",MONTH(A1781)))</f>
      </c>
    </row>
    <row r="1782" spans="1:8" x14ac:dyDescent="0.25">
      <c r="A1782" s="22"/>
      <c r="F1782" s="23"/>
      <c r="H1782" s="24">
        <f>IF(A1782="","",IF(YEAR(A1782)&lt;&gt;Setup!$C$5,"",MONTH(A1782)))</f>
      </c>
    </row>
    <row r="1783" spans="1:8" x14ac:dyDescent="0.25">
      <c r="A1783" s="22"/>
      <c r="F1783" s="23"/>
      <c r="H1783" s="24">
        <f>IF(A1783="","",IF(YEAR(A1783)&lt;&gt;Setup!$C$5,"",MONTH(A1783)))</f>
      </c>
    </row>
    <row r="1784" spans="1:8" x14ac:dyDescent="0.25">
      <c r="A1784" s="22"/>
      <c r="F1784" s="23"/>
      <c r="H1784" s="24">
        <f>IF(A1784="","",IF(YEAR(A1784)&lt;&gt;Setup!$C$5,"",MONTH(A1784)))</f>
      </c>
    </row>
    <row r="1785" spans="1:8" x14ac:dyDescent="0.25">
      <c r="A1785" s="22"/>
      <c r="F1785" s="23"/>
      <c r="H1785" s="24">
        <f>IF(A1785="","",IF(YEAR(A1785)&lt;&gt;Setup!$C$5,"",MONTH(A1785)))</f>
      </c>
    </row>
    <row r="1786" spans="1:8" x14ac:dyDescent="0.25">
      <c r="A1786" s="22"/>
      <c r="F1786" s="23"/>
      <c r="H1786" s="24">
        <f>IF(A1786="","",IF(YEAR(A1786)&lt;&gt;Setup!$C$5,"",MONTH(A1786)))</f>
      </c>
    </row>
    <row r="1787" spans="1:8" x14ac:dyDescent="0.25">
      <c r="A1787" s="22"/>
      <c r="F1787" s="23"/>
      <c r="H1787" s="24">
        <f>IF(A1787="","",IF(YEAR(A1787)&lt;&gt;Setup!$C$5,"",MONTH(A1787)))</f>
      </c>
    </row>
    <row r="1788" spans="1:8" x14ac:dyDescent="0.25">
      <c r="A1788" s="22"/>
      <c r="F1788" s="23"/>
      <c r="H1788" s="24">
        <f>IF(A1788="","",IF(YEAR(A1788)&lt;&gt;Setup!$C$5,"",MONTH(A1788)))</f>
      </c>
    </row>
    <row r="1789" spans="1:8" x14ac:dyDescent="0.25">
      <c r="A1789" s="22"/>
      <c r="F1789" s="23"/>
      <c r="H1789" s="24">
        <f>IF(A1789="","",IF(YEAR(A1789)&lt;&gt;Setup!$C$5,"",MONTH(A1789)))</f>
      </c>
    </row>
    <row r="1790" spans="1:8" x14ac:dyDescent="0.25">
      <c r="A1790" s="22"/>
      <c r="F1790" s="23"/>
      <c r="H1790" s="24">
        <f>IF(A1790="","",IF(YEAR(A1790)&lt;&gt;Setup!$C$5,"",MONTH(A1790)))</f>
      </c>
    </row>
    <row r="1791" spans="1:8" x14ac:dyDescent="0.25">
      <c r="A1791" s="22"/>
      <c r="F1791" s="23"/>
      <c r="H1791" s="24">
        <f>IF(A1791="","",IF(YEAR(A1791)&lt;&gt;Setup!$C$5,"",MONTH(A1791)))</f>
      </c>
    </row>
    <row r="1792" spans="1:8" x14ac:dyDescent="0.25">
      <c r="A1792" s="22"/>
      <c r="F1792" s="23"/>
      <c r="H1792" s="24">
        <f>IF(A1792="","",IF(YEAR(A1792)&lt;&gt;Setup!$C$5,"",MONTH(A1792)))</f>
      </c>
    </row>
    <row r="1793" spans="1:8" x14ac:dyDescent="0.25">
      <c r="A1793" s="22"/>
      <c r="F1793" s="23"/>
      <c r="H1793" s="24">
        <f>IF(A1793="","",IF(YEAR(A1793)&lt;&gt;Setup!$C$5,"",MONTH(A1793)))</f>
      </c>
    </row>
    <row r="1794" spans="1:8" x14ac:dyDescent="0.25">
      <c r="A1794" s="22"/>
      <c r="F1794" s="23"/>
      <c r="H1794" s="24">
        <f>IF(A1794="","",IF(YEAR(A1794)&lt;&gt;Setup!$C$5,"",MONTH(A1794)))</f>
      </c>
    </row>
    <row r="1795" spans="1:8" x14ac:dyDescent="0.25">
      <c r="A1795" s="22"/>
      <c r="F1795" s="23"/>
      <c r="H1795" s="24">
        <f>IF(A1795="","",IF(YEAR(A1795)&lt;&gt;Setup!$C$5,"",MONTH(A1795)))</f>
      </c>
    </row>
    <row r="1796" spans="1:8" x14ac:dyDescent="0.25">
      <c r="A1796" s="22"/>
      <c r="F1796" s="23"/>
      <c r="H1796" s="24">
        <f>IF(A1796="","",IF(YEAR(A1796)&lt;&gt;Setup!$C$5,"",MONTH(A1796)))</f>
      </c>
    </row>
    <row r="1797" spans="1:8" x14ac:dyDescent="0.25">
      <c r="A1797" s="22"/>
      <c r="F1797" s="23"/>
      <c r="H1797" s="24">
        <f>IF(A1797="","",IF(YEAR(A1797)&lt;&gt;Setup!$C$5,"",MONTH(A1797)))</f>
      </c>
    </row>
    <row r="1798" spans="1:8" x14ac:dyDescent="0.25">
      <c r="A1798" s="22"/>
      <c r="F1798" s="23"/>
      <c r="H1798" s="24">
        <f>IF(A1798="","",IF(YEAR(A1798)&lt;&gt;Setup!$C$5,"",MONTH(A1798)))</f>
      </c>
    </row>
    <row r="1799" spans="1:8" x14ac:dyDescent="0.25">
      <c r="A1799" s="22"/>
      <c r="F1799" s="23"/>
      <c r="H1799" s="24">
        <f>IF(A1799="","",IF(YEAR(A1799)&lt;&gt;Setup!$C$5,"",MONTH(A1799)))</f>
      </c>
    </row>
    <row r="1800" spans="1:8" x14ac:dyDescent="0.25">
      <c r="A1800" s="22"/>
      <c r="F1800" s="23"/>
      <c r="H1800" s="24">
        <f>IF(A1800="","",IF(YEAR(A1800)&lt;&gt;Setup!$C$5,"",MONTH(A1800)))</f>
      </c>
    </row>
    <row r="1801" spans="1:8" x14ac:dyDescent="0.25">
      <c r="A1801" s="22"/>
      <c r="F1801" s="23"/>
      <c r="H1801" s="24">
        <f>IF(A1801="","",IF(YEAR(A1801)&lt;&gt;Setup!$C$5,"",MONTH(A1801)))</f>
      </c>
    </row>
    <row r="1802" spans="1:8" x14ac:dyDescent="0.25">
      <c r="A1802" s="22"/>
      <c r="F1802" s="23"/>
      <c r="H1802" s="24">
        <f>IF(A1802="","",IF(YEAR(A1802)&lt;&gt;Setup!$C$5,"",MONTH(A1802)))</f>
      </c>
    </row>
    <row r="1803" spans="1:8" x14ac:dyDescent="0.25">
      <c r="A1803" s="22"/>
      <c r="F1803" s="23"/>
      <c r="H1803" s="24">
        <f>IF(A1803="","",IF(YEAR(A1803)&lt;&gt;Setup!$C$5,"",MONTH(A1803)))</f>
      </c>
    </row>
    <row r="1804" spans="1:8" x14ac:dyDescent="0.25">
      <c r="A1804" s="22"/>
      <c r="F1804" s="23"/>
      <c r="H1804" s="24">
        <f>IF(A1804="","",IF(YEAR(A1804)&lt;&gt;Setup!$C$5,"",MONTH(A1804)))</f>
      </c>
    </row>
    <row r="1805" spans="1:8" x14ac:dyDescent="0.25">
      <c r="A1805" s="22"/>
      <c r="F1805" s="23"/>
      <c r="H1805" s="24">
        <f>IF(A1805="","",IF(YEAR(A1805)&lt;&gt;Setup!$C$5,"",MONTH(A1805)))</f>
      </c>
    </row>
    <row r="1806" spans="1:8" x14ac:dyDescent="0.25">
      <c r="A1806" s="22"/>
      <c r="F1806" s="23"/>
      <c r="H1806" s="24">
        <f>IF(A1806="","",IF(YEAR(A1806)&lt;&gt;Setup!$C$5,"",MONTH(A1806)))</f>
      </c>
    </row>
    <row r="1807" spans="1:8" x14ac:dyDescent="0.25">
      <c r="A1807" s="22"/>
      <c r="F1807" s="23"/>
      <c r="H1807" s="24">
        <f>IF(A1807="","",IF(YEAR(A1807)&lt;&gt;Setup!$C$5,"",MONTH(A1807)))</f>
      </c>
    </row>
    <row r="1808" spans="1:8" x14ac:dyDescent="0.25">
      <c r="A1808" s="22"/>
      <c r="F1808" s="23"/>
      <c r="H1808" s="24">
        <f>IF(A1808="","",IF(YEAR(A1808)&lt;&gt;Setup!$C$5,"",MONTH(A1808)))</f>
      </c>
    </row>
    <row r="1809" spans="1:8" x14ac:dyDescent="0.25">
      <c r="A1809" s="22"/>
      <c r="F1809" s="23"/>
      <c r="H1809" s="24">
        <f>IF(A1809="","",IF(YEAR(A1809)&lt;&gt;Setup!$C$5,"",MONTH(A1809)))</f>
      </c>
    </row>
    <row r="1810" spans="1:8" x14ac:dyDescent="0.25">
      <c r="A1810" s="22"/>
      <c r="F1810" s="23"/>
      <c r="H1810" s="24">
        <f>IF(A1810="","",IF(YEAR(A1810)&lt;&gt;Setup!$C$5,"",MONTH(A1810)))</f>
      </c>
    </row>
    <row r="1811" spans="1:8" x14ac:dyDescent="0.25">
      <c r="A1811" s="22"/>
      <c r="F1811" s="23"/>
      <c r="H1811" s="24">
        <f>IF(A1811="","",IF(YEAR(A1811)&lt;&gt;Setup!$C$5,"",MONTH(A1811)))</f>
      </c>
    </row>
    <row r="1812" spans="1:8" x14ac:dyDescent="0.25">
      <c r="A1812" s="22"/>
      <c r="F1812" s="23"/>
      <c r="H1812" s="24">
        <f>IF(A1812="","",IF(YEAR(A1812)&lt;&gt;Setup!$C$5,"",MONTH(A1812)))</f>
      </c>
    </row>
    <row r="1813" spans="1:8" x14ac:dyDescent="0.25">
      <c r="A1813" s="22"/>
      <c r="F1813" s="23"/>
      <c r="H1813" s="24">
        <f>IF(A1813="","",IF(YEAR(A1813)&lt;&gt;Setup!$C$5,"",MONTH(A1813)))</f>
      </c>
    </row>
    <row r="1814" spans="1:8" x14ac:dyDescent="0.25">
      <c r="A1814" s="22"/>
      <c r="F1814" s="23"/>
      <c r="H1814" s="24">
        <f>IF(A1814="","",IF(YEAR(A1814)&lt;&gt;Setup!$C$5,"",MONTH(A1814)))</f>
      </c>
    </row>
    <row r="1815" spans="1:8" x14ac:dyDescent="0.25">
      <c r="A1815" s="22"/>
      <c r="F1815" s="23"/>
      <c r="H1815" s="24">
        <f>IF(A1815="","",IF(YEAR(A1815)&lt;&gt;Setup!$C$5,"",MONTH(A1815)))</f>
      </c>
    </row>
    <row r="1816" spans="1:8" x14ac:dyDescent="0.25">
      <c r="A1816" s="22"/>
      <c r="F1816" s="23"/>
      <c r="H1816" s="24">
        <f>IF(A1816="","",IF(YEAR(A1816)&lt;&gt;Setup!$C$5,"",MONTH(A1816)))</f>
      </c>
    </row>
    <row r="1817" spans="1:8" x14ac:dyDescent="0.25">
      <c r="A1817" s="22"/>
      <c r="F1817" s="23"/>
      <c r="H1817" s="24">
        <f>IF(A1817="","",IF(YEAR(A1817)&lt;&gt;Setup!$C$5,"",MONTH(A1817)))</f>
      </c>
    </row>
    <row r="1818" spans="1:8" x14ac:dyDescent="0.25">
      <c r="A1818" s="22"/>
      <c r="F1818" s="23"/>
      <c r="H1818" s="24">
        <f>IF(A1818="","",IF(YEAR(A1818)&lt;&gt;Setup!$C$5,"",MONTH(A1818)))</f>
      </c>
    </row>
    <row r="1819" spans="1:8" x14ac:dyDescent="0.25">
      <c r="A1819" s="22"/>
      <c r="F1819" s="23"/>
      <c r="H1819" s="24">
        <f>IF(A1819="","",IF(YEAR(A1819)&lt;&gt;Setup!$C$5,"",MONTH(A1819)))</f>
      </c>
    </row>
    <row r="1820" spans="1:8" x14ac:dyDescent="0.25">
      <c r="A1820" s="22"/>
      <c r="F1820" s="23"/>
      <c r="H1820" s="24">
        <f>IF(A1820="","",IF(YEAR(A1820)&lt;&gt;Setup!$C$5,"",MONTH(A1820)))</f>
      </c>
    </row>
    <row r="1821" spans="1:8" x14ac:dyDescent="0.25">
      <c r="A1821" s="22"/>
      <c r="F1821" s="23"/>
      <c r="H1821" s="24">
        <f>IF(A1821="","",IF(YEAR(A1821)&lt;&gt;Setup!$C$5,"",MONTH(A1821)))</f>
      </c>
    </row>
    <row r="1822" spans="1:8" x14ac:dyDescent="0.25">
      <c r="A1822" s="22"/>
      <c r="F1822" s="23"/>
      <c r="H1822" s="24">
        <f>IF(A1822="","",IF(YEAR(A1822)&lt;&gt;Setup!$C$5,"",MONTH(A1822)))</f>
      </c>
    </row>
    <row r="1823" spans="1:8" x14ac:dyDescent="0.25">
      <c r="A1823" s="22"/>
      <c r="F1823" s="23"/>
      <c r="H1823" s="24">
        <f>IF(A1823="","",IF(YEAR(A1823)&lt;&gt;Setup!$C$5,"",MONTH(A1823)))</f>
      </c>
    </row>
    <row r="1824" spans="1:8" x14ac:dyDescent="0.25">
      <c r="A1824" s="22"/>
      <c r="F1824" s="23"/>
      <c r="H1824" s="24">
        <f>IF(A1824="","",IF(YEAR(A1824)&lt;&gt;Setup!$C$5,"",MONTH(A1824)))</f>
      </c>
    </row>
    <row r="1825" spans="1:8" x14ac:dyDescent="0.25">
      <c r="A1825" s="22"/>
      <c r="F1825" s="23"/>
      <c r="H1825" s="24">
        <f>IF(A1825="","",IF(YEAR(A1825)&lt;&gt;Setup!$C$5,"",MONTH(A1825)))</f>
      </c>
    </row>
    <row r="1826" spans="1:8" x14ac:dyDescent="0.25">
      <c r="A1826" s="22"/>
      <c r="F1826" s="23"/>
      <c r="H1826" s="24">
        <f>IF(A1826="","",IF(YEAR(A1826)&lt;&gt;Setup!$C$5,"",MONTH(A1826)))</f>
      </c>
    </row>
    <row r="1827" spans="1:8" x14ac:dyDescent="0.25">
      <c r="A1827" s="22"/>
      <c r="F1827" s="23"/>
      <c r="H1827" s="24">
        <f>IF(A1827="","",IF(YEAR(A1827)&lt;&gt;Setup!$C$5,"",MONTH(A1827)))</f>
      </c>
    </row>
    <row r="1828" spans="1:8" x14ac:dyDescent="0.25">
      <c r="A1828" s="22"/>
      <c r="F1828" s="23"/>
      <c r="H1828" s="24">
        <f>IF(A1828="","",IF(YEAR(A1828)&lt;&gt;Setup!$C$5,"",MONTH(A1828)))</f>
      </c>
    </row>
    <row r="1829" spans="1:8" x14ac:dyDescent="0.25">
      <c r="A1829" s="22"/>
      <c r="F1829" s="23"/>
      <c r="H1829" s="24">
        <f>IF(A1829="","",IF(YEAR(A1829)&lt;&gt;Setup!$C$5,"",MONTH(A1829)))</f>
      </c>
    </row>
    <row r="1830" spans="1:8" x14ac:dyDescent="0.25">
      <c r="A1830" s="22"/>
      <c r="F1830" s="23"/>
      <c r="H1830" s="24">
        <f>IF(A1830="","",IF(YEAR(A1830)&lt;&gt;Setup!$C$5,"",MONTH(A1830)))</f>
      </c>
    </row>
    <row r="1831" spans="1:8" x14ac:dyDescent="0.25">
      <c r="A1831" s="22"/>
      <c r="F1831" s="23"/>
      <c r="H1831" s="24">
        <f>IF(A1831="","",IF(YEAR(A1831)&lt;&gt;Setup!$C$5,"",MONTH(A1831)))</f>
      </c>
    </row>
    <row r="1832" spans="1:8" x14ac:dyDescent="0.25">
      <c r="A1832" s="22"/>
      <c r="F1832" s="23"/>
      <c r="H1832" s="24">
        <f>IF(A1832="","",IF(YEAR(A1832)&lt;&gt;Setup!$C$5,"",MONTH(A1832)))</f>
      </c>
    </row>
    <row r="1833" spans="1:8" x14ac:dyDescent="0.25">
      <c r="A1833" s="22"/>
      <c r="F1833" s="23"/>
      <c r="H1833" s="24">
        <f>IF(A1833="","",IF(YEAR(A1833)&lt;&gt;Setup!$C$5,"",MONTH(A1833)))</f>
      </c>
    </row>
    <row r="1834" spans="1:8" x14ac:dyDescent="0.25">
      <c r="A1834" s="22"/>
      <c r="F1834" s="23"/>
      <c r="H1834" s="24">
        <f>IF(A1834="","",IF(YEAR(A1834)&lt;&gt;Setup!$C$5,"",MONTH(A1834)))</f>
      </c>
    </row>
    <row r="1835" spans="1:8" x14ac:dyDescent="0.25">
      <c r="A1835" s="22"/>
      <c r="F1835" s="23"/>
      <c r="H1835" s="24">
        <f>IF(A1835="","",IF(YEAR(A1835)&lt;&gt;Setup!$C$5,"",MONTH(A1835)))</f>
      </c>
    </row>
    <row r="1836" spans="1:8" x14ac:dyDescent="0.25">
      <c r="A1836" s="22"/>
      <c r="F1836" s="23"/>
      <c r="H1836" s="24">
        <f>IF(A1836="","",IF(YEAR(A1836)&lt;&gt;Setup!$C$5,"",MONTH(A1836)))</f>
      </c>
    </row>
    <row r="1837" spans="1:8" x14ac:dyDescent="0.25">
      <c r="A1837" s="22"/>
      <c r="F1837" s="23"/>
      <c r="H1837" s="24">
        <f>IF(A1837="","",IF(YEAR(A1837)&lt;&gt;Setup!$C$5,"",MONTH(A1837)))</f>
      </c>
    </row>
    <row r="1838" spans="1:8" x14ac:dyDescent="0.25">
      <c r="A1838" s="22"/>
      <c r="F1838" s="23"/>
      <c r="H1838" s="24">
        <f>IF(A1838="","",IF(YEAR(A1838)&lt;&gt;Setup!$C$5,"",MONTH(A1838)))</f>
      </c>
    </row>
    <row r="1839" spans="1:8" x14ac:dyDescent="0.25">
      <c r="A1839" s="22"/>
      <c r="F1839" s="23"/>
      <c r="H1839" s="24">
        <f>IF(A1839="","",IF(YEAR(A1839)&lt;&gt;Setup!$C$5,"",MONTH(A1839)))</f>
      </c>
    </row>
    <row r="1840" spans="1:8" x14ac:dyDescent="0.25">
      <c r="A1840" s="22"/>
      <c r="F1840" s="23"/>
      <c r="H1840" s="24">
        <f>IF(A1840="","",IF(YEAR(A1840)&lt;&gt;Setup!$C$5,"",MONTH(A1840)))</f>
      </c>
    </row>
    <row r="1841" spans="1:8" x14ac:dyDescent="0.25">
      <c r="A1841" s="22"/>
      <c r="F1841" s="23"/>
      <c r="H1841" s="24">
        <f>IF(A1841="","",IF(YEAR(A1841)&lt;&gt;Setup!$C$5,"",MONTH(A1841)))</f>
      </c>
    </row>
    <row r="1842" spans="1:8" x14ac:dyDescent="0.25">
      <c r="A1842" s="22"/>
      <c r="F1842" s="23"/>
      <c r="H1842" s="24">
        <f>IF(A1842="","",IF(YEAR(A1842)&lt;&gt;Setup!$C$5,"",MONTH(A1842)))</f>
      </c>
    </row>
    <row r="1843" spans="1:8" x14ac:dyDescent="0.25">
      <c r="A1843" s="22"/>
      <c r="F1843" s="23"/>
      <c r="H1843" s="24">
        <f>IF(A1843="","",IF(YEAR(A1843)&lt;&gt;Setup!$C$5,"",MONTH(A1843)))</f>
      </c>
    </row>
    <row r="1844" spans="1:8" x14ac:dyDescent="0.25">
      <c r="A1844" s="22"/>
      <c r="F1844" s="23"/>
      <c r="H1844" s="24">
        <f>IF(A1844="","",IF(YEAR(A1844)&lt;&gt;Setup!$C$5,"",MONTH(A1844)))</f>
      </c>
    </row>
    <row r="1845" spans="1:8" x14ac:dyDescent="0.25">
      <c r="A1845" s="22"/>
      <c r="F1845" s="23"/>
      <c r="H1845" s="24">
        <f>IF(A1845="","",IF(YEAR(A1845)&lt;&gt;Setup!$C$5,"",MONTH(A1845)))</f>
      </c>
    </row>
    <row r="1846" spans="1:8" x14ac:dyDescent="0.25">
      <c r="A1846" s="22"/>
      <c r="F1846" s="23"/>
      <c r="H1846" s="24">
        <f>IF(A1846="","",IF(YEAR(A1846)&lt;&gt;Setup!$C$5,"",MONTH(A1846)))</f>
      </c>
    </row>
    <row r="1847" spans="1:8" x14ac:dyDescent="0.25">
      <c r="A1847" s="22"/>
      <c r="F1847" s="23"/>
      <c r="H1847" s="24">
        <f>IF(A1847="","",IF(YEAR(A1847)&lt;&gt;Setup!$C$5,"",MONTH(A1847)))</f>
      </c>
    </row>
    <row r="1848" spans="1:8" x14ac:dyDescent="0.25">
      <c r="A1848" s="22"/>
      <c r="F1848" s="23"/>
      <c r="H1848" s="24">
        <f>IF(A1848="","",IF(YEAR(A1848)&lt;&gt;Setup!$C$5,"",MONTH(A1848)))</f>
      </c>
    </row>
    <row r="1849" spans="1:8" x14ac:dyDescent="0.25">
      <c r="A1849" s="22"/>
      <c r="F1849" s="23"/>
      <c r="H1849" s="24">
        <f>IF(A1849="","",IF(YEAR(A1849)&lt;&gt;Setup!$C$5,"",MONTH(A1849)))</f>
      </c>
    </row>
    <row r="1850" spans="1:8" x14ac:dyDescent="0.25">
      <c r="A1850" s="22"/>
      <c r="F1850" s="23"/>
      <c r="H1850" s="24">
        <f>IF(A1850="","",IF(YEAR(A1850)&lt;&gt;Setup!$C$5,"",MONTH(A1850)))</f>
      </c>
    </row>
    <row r="1851" spans="1:8" x14ac:dyDescent="0.25">
      <c r="A1851" s="22"/>
      <c r="F1851" s="23"/>
      <c r="H1851" s="24">
        <f>IF(A1851="","",IF(YEAR(A1851)&lt;&gt;Setup!$C$5,"",MONTH(A1851)))</f>
      </c>
    </row>
    <row r="1852" spans="1:8" x14ac:dyDescent="0.25">
      <c r="A1852" s="22"/>
      <c r="F1852" s="23"/>
      <c r="H1852" s="24">
        <f>IF(A1852="","",IF(YEAR(A1852)&lt;&gt;Setup!$C$5,"",MONTH(A1852)))</f>
      </c>
    </row>
    <row r="1853" spans="1:8" x14ac:dyDescent="0.25">
      <c r="A1853" s="22"/>
      <c r="F1853" s="23"/>
      <c r="H1853" s="24">
        <f>IF(A1853="","",IF(YEAR(A1853)&lt;&gt;Setup!$C$5,"",MONTH(A1853)))</f>
      </c>
    </row>
    <row r="1854" spans="1:8" x14ac:dyDescent="0.25">
      <c r="A1854" s="22"/>
      <c r="F1854" s="23"/>
      <c r="H1854" s="24">
        <f>IF(A1854="","",IF(YEAR(A1854)&lt;&gt;Setup!$C$5,"",MONTH(A1854)))</f>
      </c>
    </row>
    <row r="1855" spans="1:8" x14ac:dyDescent="0.25">
      <c r="A1855" s="22"/>
      <c r="F1855" s="23"/>
      <c r="H1855" s="24">
        <f>IF(A1855="","",IF(YEAR(A1855)&lt;&gt;Setup!$C$5,"",MONTH(A1855)))</f>
      </c>
    </row>
    <row r="1856" spans="1:8" x14ac:dyDescent="0.25">
      <c r="A1856" s="22"/>
      <c r="F1856" s="23"/>
      <c r="H1856" s="24">
        <f>IF(A1856="","",IF(YEAR(A1856)&lt;&gt;Setup!$C$5,"",MONTH(A1856)))</f>
      </c>
    </row>
    <row r="1857" spans="1:8" x14ac:dyDescent="0.25">
      <c r="A1857" s="22"/>
      <c r="F1857" s="23"/>
      <c r="H1857" s="24">
        <f>IF(A1857="","",IF(YEAR(A1857)&lt;&gt;Setup!$C$5,"",MONTH(A1857)))</f>
      </c>
    </row>
    <row r="1858" spans="1:8" x14ac:dyDescent="0.25">
      <c r="A1858" s="22"/>
      <c r="F1858" s="23"/>
      <c r="H1858" s="24">
        <f>IF(A1858="","",IF(YEAR(A1858)&lt;&gt;Setup!$C$5,"",MONTH(A1858)))</f>
      </c>
    </row>
    <row r="1859" spans="1:8" x14ac:dyDescent="0.25">
      <c r="A1859" s="22"/>
      <c r="F1859" s="23"/>
      <c r="H1859" s="24">
        <f>IF(A1859="","",IF(YEAR(A1859)&lt;&gt;Setup!$C$5,"",MONTH(A1859)))</f>
      </c>
    </row>
    <row r="1860" spans="1:8" x14ac:dyDescent="0.25">
      <c r="A1860" s="22"/>
      <c r="F1860" s="23"/>
      <c r="H1860" s="24">
        <f>IF(A1860="","",IF(YEAR(A1860)&lt;&gt;Setup!$C$5,"",MONTH(A1860)))</f>
      </c>
    </row>
    <row r="1861" spans="1:8" x14ac:dyDescent="0.25">
      <c r="A1861" s="22"/>
      <c r="F1861" s="23"/>
      <c r="H1861" s="24">
        <f>IF(A1861="","",IF(YEAR(A1861)&lt;&gt;Setup!$C$5,"",MONTH(A1861)))</f>
      </c>
    </row>
    <row r="1862" spans="1:8" x14ac:dyDescent="0.25">
      <c r="A1862" s="22"/>
      <c r="F1862" s="23"/>
      <c r="H1862" s="24">
        <f>IF(A1862="","",IF(YEAR(A1862)&lt;&gt;Setup!$C$5,"",MONTH(A1862)))</f>
      </c>
    </row>
    <row r="1863" spans="1:8" x14ac:dyDescent="0.25">
      <c r="A1863" s="22"/>
      <c r="F1863" s="23"/>
      <c r="H1863" s="24">
        <f>IF(A1863="","",IF(YEAR(A1863)&lt;&gt;Setup!$C$5,"",MONTH(A1863)))</f>
      </c>
    </row>
    <row r="1864" spans="1:8" x14ac:dyDescent="0.25">
      <c r="A1864" s="22"/>
      <c r="F1864" s="23"/>
      <c r="H1864" s="24">
        <f>IF(A1864="","",IF(YEAR(A1864)&lt;&gt;Setup!$C$5,"",MONTH(A1864)))</f>
      </c>
    </row>
    <row r="1865" spans="1:8" x14ac:dyDescent="0.25">
      <c r="A1865" s="22"/>
      <c r="F1865" s="23"/>
      <c r="H1865" s="24">
        <f>IF(A1865="","",IF(YEAR(A1865)&lt;&gt;Setup!$C$5,"",MONTH(A1865)))</f>
      </c>
    </row>
    <row r="1866" spans="1:8" x14ac:dyDescent="0.25">
      <c r="A1866" s="22"/>
      <c r="F1866" s="23"/>
      <c r="H1866" s="24">
        <f>IF(A1866="","",IF(YEAR(A1866)&lt;&gt;Setup!$C$5,"",MONTH(A1866)))</f>
      </c>
    </row>
    <row r="1867" spans="1:8" x14ac:dyDescent="0.25">
      <c r="A1867" s="22"/>
      <c r="F1867" s="23"/>
      <c r="H1867" s="24">
        <f>IF(A1867="","",IF(YEAR(A1867)&lt;&gt;Setup!$C$5,"",MONTH(A1867)))</f>
      </c>
    </row>
    <row r="1868" spans="1:8" x14ac:dyDescent="0.25">
      <c r="A1868" s="22"/>
      <c r="F1868" s="23"/>
      <c r="H1868" s="24">
        <f>IF(A1868="","",IF(YEAR(A1868)&lt;&gt;Setup!$C$5,"",MONTH(A1868)))</f>
      </c>
    </row>
    <row r="1869" spans="1:8" x14ac:dyDescent="0.25">
      <c r="A1869" s="22"/>
      <c r="F1869" s="23"/>
      <c r="H1869" s="24">
        <f>IF(A1869="","",IF(YEAR(A1869)&lt;&gt;Setup!$C$5,"",MONTH(A1869)))</f>
      </c>
    </row>
    <row r="1870" spans="1:8" x14ac:dyDescent="0.25">
      <c r="A1870" s="22"/>
      <c r="F1870" s="23"/>
      <c r="H1870" s="24">
        <f>IF(A1870="","",IF(YEAR(A1870)&lt;&gt;Setup!$C$5,"",MONTH(A1870)))</f>
      </c>
    </row>
    <row r="1871" spans="1:8" x14ac:dyDescent="0.25">
      <c r="A1871" s="22"/>
      <c r="F1871" s="23"/>
      <c r="H1871" s="24">
        <f>IF(A1871="","",IF(YEAR(A1871)&lt;&gt;Setup!$C$5,"",MONTH(A1871)))</f>
      </c>
    </row>
    <row r="1872" spans="1:8" x14ac:dyDescent="0.25">
      <c r="A1872" s="22"/>
      <c r="F1872" s="23"/>
      <c r="H1872" s="24">
        <f>IF(A1872="","",IF(YEAR(A1872)&lt;&gt;Setup!$C$5,"",MONTH(A1872)))</f>
      </c>
    </row>
    <row r="1873" spans="1:8" x14ac:dyDescent="0.25">
      <c r="A1873" s="22"/>
      <c r="F1873" s="23"/>
      <c r="H1873" s="24">
        <f>IF(A1873="","",IF(YEAR(A1873)&lt;&gt;Setup!$C$5,"",MONTH(A1873)))</f>
      </c>
    </row>
    <row r="1874" spans="1:8" x14ac:dyDescent="0.25">
      <c r="A1874" s="22"/>
      <c r="F1874" s="23"/>
      <c r="H1874" s="24">
        <f>IF(A1874="","",IF(YEAR(A1874)&lt;&gt;Setup!$C$5,"",MONTH(A1874)))</f>
      </c>
    </row>
    <row r="1875" spans="1:8" x14ac:dyDescent="0.25">
      <c r="A1875" s="22"/>
      <c r="F1875" s="23"/>
      <c r="H1875" s="24">
        <f>IF(A1875="","",IF(YEAR(A1875)&lt;&gt;Setup!$C$5,"",MONTH(A1875)))</f>
      </c>
    </row>
    <row r="1876" spans="1:8" x14ac:dyDescent="0.25">
      <c r="A1876" s="22"/>
      <c r="F1876" s="23"/>
      <c r="H1876" s="24">
        <f>IF(A1876="","",IF(YEAR(A1876)&lt;&gt;Setup!$C$5,"",MONTH(A1876)))</f>
      </c>
    </row>
    <row r="1877" spans="1:8" x14ac:dyDescent="0.25">
      <c r="A1877" s="22"/>
      <c r="F1877" s="23"/>
      <c r="H1877" s="24">
        <f>IF(A1877="","",IF(YEAR(A1877)&lt;&gt;Setup!$C$5,"",MONTH(A1877)))</f>
      </c>
    </row>
    <row r="1878" spans="1:8" x14ac:dyDescent="0.25">
      <c r="A1878" s="22"/>
      <c r="F1878" s="23"/>
      <c r="H1878" s="24">
        <f>IF(A1878="","",IF(YEAR(A1878)&lt;&gt;Setup!$C$5,"",MONTH(A1878)))</f>
      </c>
    </row>
    <row r="1879" spans="1:8" x14ac:dyDescent="0.25">
      <c r="A1879" s="22"/>
      <c r="F1879" s="23"/>
      <c r="H1879" s="24">
        <f>IF(A1879="","",IF(YEAR(A1879)&lt;&gt;Setup!$C$5,"",MONTH(A1879)))</f>
      </c>
    </row>
    <row r="1880" spans="1:8" x14ac:dyDescent="0.25">
      <c r="A1880" s="22"/>
      <c r="F1880" s="23"/>
      <c r="H1880" s="24">
        <f>IF(A1880="","",IF(YEAR(A1880)&lt;&gt;Setup!$C$5,"",MONTH(A1880)))</f>
      </c>
    </row>
    <row r="1881" spans="1:8" x14ac:dyDescent="0.25">
      <c r="A1881" s="22"/>
      <c r="F1881" s="23"/>
      <c r="H1881" s="24">
        <f>IF(A1881="","",IF(YEAR(A1881)&lt;&gt;Setup!$C$5,"",MONTH(A1881)))</f>
      </c>
    </row>
    <row r="1882" spans="1:8" x14ac:dyDescent="0.25">
      <c r="A1882" s="22"/>
      <c r="F1882" s="23"/>
      <c r="H1882" s="24">
        <f>IF(A1882="","",IF(YEAR(A1882)&lt;&gt;Setup!$C$5,"",MONTH(A1882)))</f>
      </c>
    </row>
    <row r="1883" spans="1:8" x14ac:dyDescent="0.25">
      <c r="A1883" s="22"/>
      <c r="F1883" s="23"/>
      <c r="H1883" s="24">
        <f>IF(A1883="","",IF(YEAR(A1883)&lt;&gt;Setup!$C$5,"",MONTH(A1883)))</f>
      </c>
    </row>
    <row r="1884" spans="1:8" x14ac:dyDescent="0.25">
      <c r="A1884" s="22"/>
      <c r="F1884" s="23"/>
      <c r="H1884" s="24">
        <f>IF(A1884="","",IF(YEAR(A1884)&lt;&gt;Setup!$C$5,"",MONTH(A1884)))</f>
      </c>
    </row>
    <row r="1885" spans="1:8" x14ac:dyDescent="0.25">
      <c r="A1885" s="22"/>
      <c r="F1885" s="23"/>
      <c r="H1885" s="24">
        <f>IF(A1885="","",IF(YEAR(A1885)&lt;&gt;Setup!$C$5,"",MONTH(A1885)))</f>
      </c>
    </row>
    <row r="1886" spans="1:8" x14ac:dyDescent="0.25">
      <c r="A1886" s="22"/>
      <c r="F1886" s="23"/>
      <c r="H1886" s="24">
        <f>IF(A1886="","",IF(YEAR(A1886)&lt;&gt;Setup!$C$5,"",MONTH(A1886)))</f>
      </c>
    </row>
    <row r="1887" spans="1:8" x14ac:dyDescent="0.25">
      <c r="A1887" s="22"/>
      <c r="F1887" s="23"/>
      <c r="H1887" s="24">
        <f>IF(A1887="","",IF(YEAR(A1887)&lt;&gt;Setup!$C$5,"",MONTH(A1887)))</f>
      </c>
    </row>
    <row r="1888" spans="1:8" x14ac:dyDescent="0.25">
      <c r="A1888" s="22"/>
      <c r="F1888" s="23"/>
      <c r="H1888" s="24">
        <f>IF(A1888="","",IF(YEAR(A1888)&lt;&gt;Setup!$C$5,"",MONTH(A1888)))</f>
      </c>
    </row>
    <row r="1889" spans="1:8" x14ac:dyDescent="0.25">
      <c r="A1889" s="22"/>
      <c r="F1889" s="23"/>
      <c r="H1889" s="24">
        <f>IF(A1889="","",IF(YEAR(A1889)&lt;&gt;Setup!$C$5,"",MONTH(A1889)))</f>
      </c>
    </row>
    <row r="1890" spans="1:8" x14ac:dyDescent="0.25">
      <c r="A1890" s="22"/>
      <c r="F1890" s="23"/>
      <c r="H1890" s="24">
        <f>IF(A1890="","",IF(YEAR(A1890)&lt;&gt;Setup!$C$5,"",MONTH(A1890)))</f>
      </c>
    </row>
    <row r="1891" spans="1:8" x14ac:dyDescent="0.25">
      <c r="A1891" s="22"/>
      <c r="F1891" s="23"/>
      <c r="H1891" s="24">
        <f>IF(A1891="","",IF(YEAR(A1891)&lt;&gt;Setup!$C$5,"",MONTH(A1891)))</f>
      </c>
    </row>
    <row r="1892" spans="1:8" x14ac:dyDescent="0.25">
      <c r="A1892" s="22"/>
      <c r="F1892" s="23"/>
      <c r="H1892" s="24">
        <f>IF(A1892="","",IF(YEAR(A1892)&lt;&gt;Setup!$C$5,"",MONTH(A1892)))</f>
      </c>
    </row>
    <row r="1893" spans="1:8" x14ac:dyDescent="0.25">
      <c r="A1893" s="22"/>
      <c r="F1893" s="23"/>
      <c r="H1893" s="24">
        <f>IF(A1893="","",IF(YEAR(A1893)&lt;&gt;Setup!$C$5,"",MONTH(A1893)))</f>
      </c>
    </row>
    <row r="1894" spans="1:8" x14ac:dyDescent="0.25">
      <c r="A1894" s="22"/>
      <c r="F1894" s="23"/>
      <c r="H1894" s="24">
        <f>IF(A1894="","",IF(YEAR(A1894)&lt;&gt;Setup!$C$5,"",MONTH(A1894)))</f>
      </c>
    </row>
    <row r="1895" spans="1:8" x14ac:dyDescent="0.25">
      <c r="A1895" s="22"/>
      <c r="F1895" s="23"/>
      <c r="H1895" s="24">
        <f>IF(A1895="","",IF(YEAR(A1895)&lt;&gt;Setup!$C$5,"",MONTH(A1895)))</f>
      </c>
    </row>
    <row r="1896" spans="1:8" x14ac:dyDescent="0.25">
      <c r="A1896" s="22"/>
      <c r="F1896" s="23"/>
      <c r="H1896" s="24">
        <f>IF(A1896="","",IF(YEAR(A1896)&lt;&gt;Setup!$C$5,"",MONTH(A1896)))</f>
      </c>
    </row>
    <row r="1897" spans="1:8" x14ac:dyDescent="0.25">
      <c r="A1897" s="22"/>
      <c r="F1897" s="23"/>
      <c r="H1897" s="24">
        <f>IF(A1897="","",IF(YEAR(A1897)&lt;&gt;Setup!$C$5,"",MONTH(A1897)))</f>
      </c>
    </row>
    <row r="1898" spans="1:8" x14ac:dyDescent="0.25">
      <c r="A1898" s="22"/>
      <c r="F1898" s="23"/>
      <c r="H1898" s="24">
        <f>IF(A1898="","",IF(YEAR(A1898)&lt;&gt;Setup!$C$5,"",MONTH(A1898)))</f>
      </c>
    </row>
    <row r="1899" spans="1:8" x14ac:dyDescent="0.25">
      <c r="A1899" s="22"/>
      <c r="F1899" s="23"/>
      <c r="H1899" s="24">
        <f>IF(A1899="","",IF(YEAR(A1899)&lt;&gt;Setup!$C$5,"",MONTH(A1899)))</f>
      </c>
    </row>
    <row r="1900" spans="1:8" x14ac:dyDescent="0.25">
      <c r="A1900" s="22"/>
      <c r="F1900" s="23"/>
      <c r="H1900" s="24">
        <f>IF(A1900="","",IF(YEAR(A1900)&lt;&gt;Setup!$C$5,"",MONTH(A1900)))</f>
      </c>
    </row>
    <row r="1901" spans="1:8" x14ac:dyDescent="0.25">
      <c r="A1901" s="22"/>
      <c r="F1901" s="23"/>
      <c r="H1901" s="24">
        <f>IF(A1901="","",IF(YEAR(A1901)&lt;&gt;Setup!$C$5,"",MONTH(A1901)))</f>
      </c>
    </row>
    <row r="1902" spans="1:8" x14ac:dyDescent="0.25">
      <c r="A1902" s="22"/>
      <c r="F1902" s="23"/>
      <c r="H1902" s="24">
        <f>IF(A1902="","",IF(YEAR(A1902)&lt;&gt;Setup!$C$5,"",MONTH(A1902)))</f>
      </c>
    </row>
    <row r="1903" spans="1:8" x14ac:dyDescent="0.25">
      <c r="A1903" s="22"/>
      <c r="F1903" s="23"/>
      <c r="H1903" s="24">
        <f>IF(A1903="","",IF(YEAR(A1903)&lt;&gt;Setup!$C$5,"",MONTH(A1903)))</f>
      </c>
    </row>
    <row r="1904" spans="1:8" x14ac:dyDescent="0.25">
      <c r="A1904" s="22"/>
      <c r="F1904" s="23"/>
      <c r="H1904" s="24">
        <f>IF(A1904="","",IF(YEAR(A1904)&lt;&gt;Setup!$C$5,"",MONTH(A1904)))</f>
      </c>
    </row>
    <row r="1905" spans="1:8" x14ac:dyDescent="0.25">
      <c r="A1905" s="22"/>
      <c r="F1905" s="23"/>
      <c r="H1905" s="24">
        <f>IF(A1905="","",IF(YEAR(A1905)&lt;&gt;Setup!$C$5,"",MONTH(A1905)))</f>
      </c>
    </row>
    <row r="1906" spans="1:8" x14ac:dyDescent="0.25">
      <c r="A1906" s="22"/>
      <c r="F1906" s="23"/>
      <c r="H1906" s="24">
        <f>IF(A1906="","",IF(YEAR(A1906)&lt;&gt;Setup!$C$5,"",MONTH(A1906)))</f>
      </c>
    </row>
    <row r="1907" spans="1:8" x14ac:dyDescent="0.25">
      <c r="A1907" s="22"/>
      <c r="F1907" s="23"/>
      <c r="H1907" s="24">
        <f>IF(A1907="","",IF(YEAR(A1907)&lt;&gt;Setup!$C$5,"",MONTH(A1907)))</f>
      </c>
    </row>
    <row r="1908" spans="1:8" x14ac:dyDescent="0.25">
      <c r="A1908" s="22"/>
      <c r="F1908" s="23"/>
      <c r="H1908" s="24">
        <f>IF(A1908="","",IF(YEAR(A1908)&lt;&gt;Setup!$C$5,"",MONTH(A1908)))</f>
      </c>
    </row>
    <row r="1909" spans="1:8" x14ac:dyDescent="0.25">
      <c r="A1909" s="22"/>
      <c r="F1909" s="23"/>
      <c r="H1909" s="24">
        <f>IF(A1909="","",IF(YEAR(A1909)&lt;&gt;Setup!$C$5,"",MONTH(A1909)))</f>
      </c>
    </row>
    <row r="1910" spans="1:8" x14ac:dyDescent="0.25">
      <c r="A1910" s="22"/>
      <c r="F1910" s="23"/>
      <c r="H1910" s="24">
        <f>IF(A1910="","",IF(YEAR(A1910)&lt;&gt;Setup!$C$5,"",MONTH(A1910)))</f>
      </c>
    </row>
    <row r="1911" spans="1:8" x14ac:dyDescent="0.25">
      <c r="A1911" s="22"/>
      <c r="F1911" s="23"/>
      <c r="H1911" s="24">
        <f>IF(A1911="","",IF(YEAR(A1911)&lt;&gt;Setup!$C$5,"",MONTH(A1911)))</f>
      </c>
    </row>
    <row r="1912" spans="1:8" x14ac:dyDescent="0.25">
      <c r="A1912" s="22"/>
      <c r="F1912" s="23"/>
      <c r="H1912" s="24">
        <f>IF(A1912="","",IF(YEAR(A1912)&lt;&gt;Setup!$C$5,"",MONTH(A1912)))</f>
      </c>
    </row>
    <row r="1913" spans="1:8" x14ac:dyDescent="0.25">
      <c r="A1913" s="22"/>
      <c r="F1913" s="23"/>
      <c r="H1913" s="24">
        <f>IF(A1913="","",IF(YEAR(A1913)&lt;&gt;Setup!$C$5,"",MONTH(A1913)))</f>
      </c>
    </row>
    <row r="1914" spans="1:8" x14ac:dyDescent="0.25">
      <c r="A1914" s="22"/>
      <c r="F1914" s="23"/>
      <c r="H1914" s="24">
        <f>IF(A1914="","",IF(YEAR(A1914)&lt;&gt;Setup!$C$5,"",MONTH(A1914)))</f>
      </c>
    </row>
    <row r="1915" spans="1:8" x14ac:dyDescent="0.25">
      <c r="A1915" s="22"/>
      <c r="F1915" s="23"/>
      <c r="H1915" s="24">
        <f>IF(A1915="","",IF(YEAR(A1915)&lt;&gt;Setup!$C$5,"",MONTH(A1915)))</f>
      </c>
    </row>
    <row r="1916" spans="1:8" x14ac:dyDescent="0.25">
      <c r="A1916" s="22"/>
      <c r="F1916" s="23"/>
      <c r="H1916" s="24">
        <f>IF(A1916="","",IF(YEAR(A1916)&lt;&gt;Setup!$C$5,"",MONTH(A1916)))</f>
      </c>
    </row>
    <row r="1917" spans="1:8" x14ac:dyDescent="0.25">
      <c r="A1917" s="22"/>
      <c r="F1917" s="23"/>
      <c r="H1917" s="24">
        <f>IF(A1917="","",IF(YEAR(A1917)&lt;&gt;Setup!$C$5,"",MONTH(A1917)))</f>
      </c>
    </row>
    <row r="1918" spans="1:8" x14ac:dyDescent="0.25">
      <c r="A1918" s="22"/>
      <c r="F1918" s="23"/>
      <c r="H1918" s="24">
        <f>IF(A1918="","",IF(YEAR(A1918)&lt;&gt;Setup!$C$5,"",MONTH(A1918)))</f>
      </c>
    </row>
    <row r="1919" spans="1:8" x14ac:dyDescent="0.25">
      <c r="A1919" s="22"/>
      <c r="F1919" s="23"/>
      <c r="H1919" s="24">
        <f>IF(A1919="","",IF(YEAR(A1919)&lt;&gt;Setup!$C$5,"",MONTH(A1919)))</f>
      </c>
    </row>
    <row r="1920" spans="1:8" x14ac:dyDescent="0.25">
      <c r="A1920" s="22"/>
      <c r="F1920" s="23"/>
      <c r="H1920" s="24">
        <f>IF(A1920="","",IF(YEAR(A1920)&lt;&gt;Setup!$C$5,"",MONTH(A1920)))</f>
      </c>
    </row>
    <row r="1921" spans="1:8" x14ac:dyDescent="0.25">
      <c r="A1921" s="22"/>
      <c r="F1921" s="23"/>
      <c r="H1921" s="24">
        <f>IF(A1921="","",IF(YEAR(A1921)&lt;&gt;Setup!$C$5,"",MONTH(A1921)))</f>
      </c>
    </row>
    <row r="1922" spans="1:8" x14ac:dyDescent="0.25">
      <c r="A1922" s="22"/>
      <c r="F1922" s="23"/>
      <c r="H1922" s="24">
        <f>IF(A1922="","",IF(YEAR(A1922)&lt;&gt;Setup!$C$5,"",MONTH(A1922)))</f>
      </c>
    </row>
    <row r="1923" spans="1:8" x14ac:dyDescent="0.25">
      <c r="A1923" s="22"/>
      <c r="F1923" s="23"/>
      <c r="H1923" s="24">
        <f>IF(A1923="","",IF(YEAR(A1923)&lt;&gt;Setup!$C$5,"",MONTH(A1923)))</f>
      </c>
    </row>
    <row r="1924" spans="1:8" x14ac:dyDescent="0.25">
      <c r="A1924" s="22"/>
      <c r="F1924" s="23"/>
      <c r="H1924" s="24">
        <f>IF(A1924="","",IF(YEAR(A1924)&lt;&gt;Setup!$C$5,"",MONTH(A1924)))</f>
      </c>
    </row>
    <row r="1925" spans="1:8" x14ac:dyDescent="0.25">
      <c r="A1925" s="22"/>
      <c r="F1925" s="23"/>
      <c r="H1925" s="24">
        <f>IF(A1925="","",IF(YEAR(A1925)&lt;&gt;Setup!$C$5,"",MONTH(A1925)))</f>
      </c>
    </row>
    <row r="1926" spans="1:8" x14ac:dyDescent="0.25">
      <c r="A1926" s="22"/>
      <c r="F1926" s="23"/>
      <c r="H1926" s="24">
        <f>IF(A1926="","",IF(YEAR(A1926)&lt;&gt;Setup!$C$5,"",MONTH(A1926)))</f>
      </c>
    </row>
    <row r="1927" spans="1:8" x14ac:dyDescent="0.25">
      <c r="A1927" s="22"/>
      <c r="F1927" s="23"/>
      <c r="H1927" s="24">
        <f>IF(A1927="","",IF(YEAR(A1927)&lt;&gt;Setup!$C$5,"",MONTH(A1927)))</f>
      </c>
    </row>
    <row r="1928" spans="1:8" x14ac:dyDescent="0.25">
      <c r="A1928" s="22"/>
      <c r="F1928" s="23"/>
      <c r="H1928" s="24">
        <f>IF(A1928="","",IF(YEAR(A1928)&lt;&gt;Setup!$C$5,"",MONTH(A1928)))</f>
      </c>
    </row>
    <row r="1929" spans="1:8" x14ac:dyDescent="0.25">
      <c r="A1929" s="22"/>
      <c r="F1929" s="23"/>
      <c r="H1929" s="24">
        <f>IF(A1929="","",IF(YEAR(A1929)&lt;&gt;Setup!$C$5,"",MONTH(A1929)))</f>
      </c>
    </row>
    <row r="1930" spans="1:8" x14ac:dyDescent="0.25">
      <c r="A1930" s="22"/>
      <c r="F1930" s="23"/>
      <c r="H1930" s="24">
        <f>IF(A1930="","",IF(YEAR(A1930)&lt;&gt;Setup!$C$5,"",MONTH(A1930)))</f>
      </c>
    </row>
    <row r="1931" spans="1:8" x14ac:dyDescent="0.25">
      <c r="A1931" s="22"/>
      <c r="F1931" s="23"/>
      <c r="H1931" s="24">
        <f>IF(A1931="","",IF(YEAR(A1931)&lt;&gt;Setup!$C$5,"",MONTH(A1931)))</f>
      </c>
    </row>
    <row r="1932" spans="1:8" x14ac:dyDescent="0.25">
      <c r="A1932" s="22"/>
      <c r="F1932" s="23"/>
      <c r="H1932" s="24">
        <f>IF(A1932="","",IF(YEAR(A1932)&lt;&gt;Setup!$C$5,"",MONTH(A1932)))</f>
      </c>
    </row>
    <row r="1933" spans="1:8" x14ac:dyDescent="0.25">
      <c r="A1933" s="22"/>
      <c r="F1933" s="23"/>
      <c r="H1933" s="24">
        <f>IF(A1933="","",IF(YEAR(A1933)&lt;&gt;Setup!$C$5,"",MONTH(A1933)))</f>
      </c>
    </row>
    <row r="1934" spans="1:8" x14ac:dyDescent="0.25">
      <c r="A1934" s="22"/>
      <c r="F1934" s="23"/>
      <c r="H1934" s="24">
        <f>IF(A1934="","",IF(YEAR(A1934)&lt;&gt;Setup!$C$5,"",MONTH(A1934)))</f>
      </c>
    </row>
    <row r="1935" spans="1:8" x14ac:dyDescent="0.25">
      <c r="A1935" s="22"/>
      <c r="F1935" s="23"/>
      <c r="H1935" s="24">
        <f>IF(A1935="","",IF(YEAR(A1935)&lt;&gt;Setup!$C$5,"",MONTH(A1935)))</f>
      </c>
    </row>
    <row r="1936" spans="1:8" x14ac:dyDescent="0.25">
      <c r="A1936" s="22"/>
      <c r="F1936" s="23"/>
      <c r="H1936" s="24">
        <f>IF(A1936="","",IF(YEAR(A1936)&lt;&gt;Setup!$C$5,"",MONTH(A1936)))</f>
      </c>
    </row>
    <row r="1937" spans="1:8" x14ac:dyDescent="0.25">
      <c r="A1937" s="22"/>
      <c r="F1937" s="23"/>
      <c r="H1937" s="24">
        <f>IF(A1937="","",IF(YEAR(A1937)&lt;&gt;Setup!$C$5,"",MONTH(A1937)))</f>
      </c>
    </row>
    <row r="1938" spans="1:8" x14ac:dyDescent="0.25">
      <c r="A1938" s="22"/>
      <c r="F1938" s="23"/>
      <c r="H1938" s="24">
        <f>IF(A1938="","",IF(YEAR(A1938)&lt;&gt;Setup!$C$5,"",MONTH(A1938)))</f>
      </c>
    </row>
    <row r="1939" spans="1:8" x14ac:dyDescent="0.25">
      <c r="A1939" s="22"/>
      <c r="F1939" s="23"/>
      <c r="H1939" s="24">
        <f>IF(A1939="","",IF(YEAR(A1939)&lt;&gt;Setup!$C$5,"",MONTH(A1939)))</f>
      </c>
    </row>
    <row r="1940" spans="1:8" x14ac:dyDescent="0.25">
      <c r="A1940" s="22"/>
      <c r="F1940" s="23"/>
      <c r="H1940" s="24">
        <f>IF(A1940="","",IF(YEAR(A1940)&lt;&gt;Setup!$C$5,"",MONTH(A1940)))</f>
      </c>
    </row>
    <row r="1941" spans="1:8" x14ac:dyDescent="0.25">
      <c r="A1941" s="22"/>
      <c r="F1941" s="23"/>
      <c r="H1941" s="24">
        <f>IF(A1941="","",IF(YEAR(A1941)&lt;&gt;Setup!$C$5,"",MONTH(A1941)))</f>
      </c>
    </row>
    <row r="1942" spans="1:8" x14ac:dyDescent="0.25">
      <c r="A1942" s="22"/>
      <c r="F1942" s="23"/>
      <c r="H1942" s="24">
        <f>IF(A1942="","",IF(YEAR(A1942)&lt;&gt;Setup!$C$5,"",MONTH(A1942)))</f>
      </c>
    </row>
    <row r="1943" spans="1:8" x14ac:dyDescent="0.25">
      <c r="A1943" s="22"/>
      <c r="F1943" s="23"/>
      <c r="H1943" s="24">
        <f>IF(A1943="","",IF(YEAR(A1943)&lt;&gt;Setup!$C$5,"",MONTH(A1943)))</f>
      </c>
    </row>
    <row r="1944" spans="1:8" x14ac:dyDescent="0.25">
      <c r="A1944" s="22"/>
      <c r="F1944" s="23"/>
      <c r="H1944" s="24">
        <f>IF(A1944="","",IF(YEAR(A1944)&lt;&gt;Setup!$C$5,"",MONTH(A1944)))</f>
      </c>
    </row>
    <row r="1945" spans="1:8" x14ac:dyDescent="0.25">
      <c r="A1945" s="22"/>
      <c r="F1945" s="23"/>
      <c r="H1945" s="24">
        <f>IF(A1945="","",IF(YEAR(A1945)&lt;&gt;Setup!$C$5,"",MONTH(A1945)))</f>
      </c>
    </row>
    <row r="1946" spans="1:8" x14ac:dyDescent="0.25">
      <c r="A1946" s="22"/>
      <c r="F1946" s="23"/>
      <c r="H1946" s="24">
        <f>IF(A1946="","",IF(YEAR(A1946)&lt;&gt;Setup!$C$5,"",MONTH(A1946)))</f>
      </c>
    </row>
    <row r="1947" spans="1:8" x14ac:dyDescent="0.25">
      <c r="A1947" s="22"/>
      <c r="F1947" s="23"/>
      <c r="H1947" s="24">
        <f>IF(A1947="","",IF(YEAR(A1947)&lt;&gt;Setup!$C$5,"",MONTH(A1947)))</f>
      </c>
    </row>
    <row r="1948" spans="1:8" x14ac:dyDescent="0.25">
      <c r="A1948" s="22"/>
      <c r="F1948" s="23"/>
      <c r="H1948" s="24">
        <f>IF(A1948="","",IF(YEAR(A1948)&lt;&gt;Setup!$C$5,"",MONTH(A1948)))</f>
      </c>
    </row>
    <row r="1949" spans="1:8" x14ac:dyDescent="0.25">
      <c r="A1949" s="22"/>
      <c r="F1949" s="23"/>
      <c r="H1949" s="24">
        <f>IF(A1949="","",IF(YEAR(A1949)&lt;&gt;Setup!$C$5,"",MONTH(A1949)))</f>
      </c>
    </row>
    <row r="1950" spans="1:8" x14ac:dyDescent="0.25">
      <c r="A1950" s="22"/>
      <c r="F1950" s="23"/>
      <c r="H1950" s="24">
        <f>IF(A1950="","",IF(YEAR(A1950)&lt;&gt;Setup!$C$5,"",MONTH(A1950)))</f>
      </c>
    </row>
    <row r="1951" spans="1:8" x14ac:dyDescent="0.25">
      <c r="A1951" s="22"/>
      <c r="F1951" s="23"/>
      <c r="H1951" s="24">
        <f>IF(A1951="","",IF(YEAR(A1951)&lt;&gt;Setup!$C$5,"",MONTH(A1951)))</f>
      </c>
    </row>
    <row r="1952" spans="1:8" x14ac:dyDescent="0.25">
      <c r="A1952" s="22"/>
      <c r="F1952" s="23"/>
      <c r="H1952" s="24">
        <f>IF(A1952="","",IF(YEAR(A1952)&lt;&gt;Setup!$C$5,"",MONTH(A1952)))</f>
      </c>
    </row>
    <row r="1953" spans="1:8" x14ac:dyDescent="0.25">
      <c r="A1953" s="22"/>
      <c r="F1953" s="23"/>
      <c r="H1953" s="24">
        <f>IF(A1953="","",IF(YEAR(A1953)&lt;&gt;Setup!$C$5,"",MONTH(A1953)))</f>
      </c>
    </row>
    <row r="1954" spans="1:8" x14ac:dyDescent="0.25">
      <c r="A1954" s="22"/>
      <c r="F1954" s="23"/>
      <c r="H1954" s="24">
        <f>IF(A1954="","",IF(YEAR(A1954)&lt;&gt;Setup!$C$5,"",MONTH(A1954)))</f>
      </c>
    </row>
    <row r="1955" spans="1:8" x14ac:dyDescent="0.25">
      <c r="A1955" s="22"/>
      <c r="F1955" s="23"/>
      <c r="H1955" s="24">
        <f>IF(A1955="","",IF(YEAR(A1955)&lt;&gt;Setup!$C$5,"",MONTH(A1955)))</f>
      </c>
    </row>
    <row r="1956" spans="1:8" x14ac:dyDescent="0.25">
      <c r="A1956" s="22"/>
      <c r="F1956" s="23"/>
      <c r="H1956" s="24">
        <f>IF(A1956="","",IF(YEAR(A1956)&lt;&gt;Setup!$C$5,"",MONTH(A1956)))</f>
      </c>
    </row>
    <row r="1957" spans="1:8" x14ac:dyDescent="0.25">
      <c r="A1957" s="22"/>
      <c r="F1957" s="23"/>
      <c r="H1957" s="24">
        <f>IF(A1957="","",IF(YEAR(A1957)&lt;&gt;Setup!$C$5,"",MONTH(A1957)))</f>
      </c>
    </row>
    <row r="1958" spans="1:8" x14ac:dyDescent="0.25">
      <c r="A1958" s="22"/>
      <c r="F1958" s="23"/>
      <c r="H1958" s="24">
        <f>IF(A1958="","",IF(YEAR(A1958)&lt;&gt;Setup!$C$5,"",MONTH(A1958)))</f>
      </c>
    </row>
    <row r="1959" spans="1:8" x14ac:dyDescent="0.25">
      <c r="A1959" s="22"/>
      <c r="F1959" s="23"/>
      <c r="H1959" s="24">
        <f>IF(A1959="","",IF(YEAR(A1959)&lt;&gt;Setup!$C$5,"",MONTH(A1959)))</f>
      </c>
    </row>
    <row r="1960" spans="1:8" x14ac:dyDescent="0.25">
      <c r="A1960" s="22"/>
      <c r="F1960" s="23"/>
      <c r="H1960" s="24">
        <f>IF(A1960="","",IF(YEAR(A1960)&lt;&gt;Setup!$C$5,"",MONTH(A1960)))</f>
      </c>
    </row>
    <row r="1961" spans="1:8" x14ac:dyDescent="0.25">
      <c r="A1961" s="22"/>
      <c r="F1961" s="23"/>
      <c r="H1961" s="24">
        <f>IF(A1961="","",IF(YEAR(A1961)&lt;&gt;Setup!$C$5,"",MONTH(A1961)))</f>
      </c>
    </row>
    <row r="1962" spans="1:8" x14ac:dyDescent="0.25">
      <c r="A1962" s="22"/>
      <c r="F1962" s="23"/>
      <c r="H1962" s="24">
        <f>IF(A1962="","",IF(YEAR(A1962)&lt;&gt;Setup!$C$5,"",MONTH(A1962)))</f>
      </c>
    </row>
    <row r="1963" spans="1:8" x14ac:dyDescent="0.25">
      <c r="A1963" s="22"/>
      <c r="F1963" s="23"/>
      <c r="H1963" s="24">
        <f>IF(A1963="","",IF(YEAR(A1963)&lt;&gt;Setup!$C$5,"",MONTH(A1963)))</f>
      </c>
    </row>
    <row r="1964" spans="1:8" x14ac:dyDescent="0.25">
      <c r="A1964" s="22"/>
      <c r="F1964" s="23"/>
      <c r="H1964" s="24">
        <f>IF(A1964="","",IF(YEAR(A1964)&lt;&gt;Setup!$C$5,"",MONTH(A1964)))</f>
      </c>
    </row>
    <row r="1965" spans="1:8" x14ac:dyDescent="0.25">
      <c r="A1965" s="22"/>
      <c r="F1965" s="23"/>
      <c r="H1965" s="24">
        <f>IF(A1965="","",IF(YEAR(A1965)&lt;&gt;Setup!$C$5,"",MONTH(A1965)))</f>
      </c>
    </row>
    <row r="1966" spans="1:8" x14ac:dyDescent="0.25">
      <c r="A1966" s="22"/>
      <c r="F1966" s="23"/>
      <c r="H1966" s="24">
        <f>IF(A1966="","",IF(YEAR(A1966)&lt;&gt;Setup!$C$5,"",MONTH(A1966)))</f>
      </c>
    </row>
    <row r="1967" spans="1:8" x14ac:dyDescent="0.25">
      <c r="A1967" s="22"/>
      <c r="F1967" s="23"/>
      <c r="H1967" s="24">
        <f>IF(A1967="","",IF(YEAR(A1967)&lt;&gt;Setup!$C$5,"",MONTH(A1967)))</f>
      </c>
    </row>
    <row r="1968" spans="1:8" x14ac:dyDescent="0.25">
      <c r="A1968" s="22"/>
      <c r="F1968" s="23"/>
      <c r="H1968" s="24">
        <f>IF(A1968="","",IF(YEAR(A1968)&lt;&gt;Setup!$C$5,"",MONTH(A1968)))</f>
      </c>
    </row>
    <row r="1969" spans="1:8" x14ac:dyDescent="0.25">
      <c r="A1969" s="22"/>
      <c r="F1969" s="23"/>
      <c r="H1969" s="24">
        <f>IF(A1969="","",IF(YEAR(A1969)&lt;&gt;Setup!$C$5,"",MONTH(A1969)))</f>
      </c>
    </row>
    <row r="1970" spans="1:8" x14ac:dyDescent="0.25">
      <c r="A1970" s="22"/>
      <c r="F1970" s="23"/>
      <c r="H1970" s="24">
        <f>IF(A1970="","",IF(YEAR(A1970)&lt;&gt;Setup!$C$5,"",MONTH(A1970)))</f>
      </c>
    </row>
    <row r="1971" spans="1:8" x14ac:dyDescent="0.25">
      <c r="A1971" s="22"/>
      <c r="F1971" s="23"/>
      <c r="H1971" s="24">
        <f>IF(A1971="","",IF(YEAR(A1971)&lt;&gt;Setup!$C$5,"",MONTH(A1971)))</f>
      </c>
    </row>
    <row r="1972" spans="1:8" x14ac:dyDescent="0.25">
      <c r="A1972" s="22"/>
      <c r="F1972" s="23"/>
      <c r="H1972" s="24">
        <f>IF(A1972="","",IF(YEAR(A1972)&lt;&gt;Setup!$C$5,"",MONTH(A1972)))</f>
      </c>
    </row>
    <row r="1973" spans="1:8" x14ac:dyDescent="0.25">
      <c r="A1973" s="22"/>
      <c r="F1973" s="23"/>
      <c r="H1973" s="24">
        <f>IF(A1973="","",IF(YEAR(A1973)&lt;&gt;Setup!$C$5,"",MONTH(A1973)))</f>
      </c>
    </row>
    <row r="1974" spans="1:8" x14ac:dyDescent="0.25">
      <c r="A1974" s="22"/>
      <c r="F1974" s="23"/>
      <c r="H1974" s="24">
        <f>IF(A1974="","",IF(YEAR(A1974)&lt;&gt;Setup!$C$5,"",MONTH(A1974)))</f>
      </c>
    </row>
    <row r="1975" spans="1:8" x14ac:dyDescent="0.25">
      <c r="A1975" s="22"/>
      <c r="F1975" s="23"/>
      <c r="H1975" s="24">
        <f>IF(A1975="","",IF(YEAR(A1975)&lt;&gt;Setup!$C$5,"",MONTH(A1975)))</f>
      </c>
    </row>
    <row r="1976" spans="1:8" x14ac:dyDescent="0.25">
      <c r="A1976" s="22"/>
      <c r="F1976" s="23"/>
      <c r="H1976" s="24">
        <f>IF(A1976="","",IF(YEAR(A1976)&lt;&gt;Setup!$C$5,"",MONTH(A1976)))</f>
      </c>
    </row>
    <row r="1977" spans="1:8" x14ac:dyDescent="0.25">
      <c r="A1977" s="22"/>
      <c r="F1977" s="23"/>
      <c r="H1977" s="24">
        <f>IF(A1977="","",IF(YEAR(A1977)&lt;&gt;Setup!$C$5,"",MONTH(A1977)))</f>
      </c>
    </row>
    <row r="1978" spans="1:8" x14ac:dyDescent="0.25">
      <c r="A1978" s="22"/>
      <c r="F1978" s="23"/>
      <c r="H1978" s="24">
        <f>IF(A1978="","",IF(YEAR(A1978)&lt;&gt;Setup!$C$5,"",MONTH(A1978)))</f>
      </c>
    </row>
    <row r="1979" spans="1:8" x14ac:dyDescent="0.25">
      <c r="A1979" s="22"/>
      <c r="F1979" s="23"/>
      <c r="H1979" s="24">
        <f>IF(A1979="","",IF(YEAR(A1979)&lt;&gt;Setup!$C$5,"",MONTH(A1979)))</f>
      </c>
    </row>
    <row r="1980" spans="1:8" x14ac:dyDescent="0.25">
      <c r="A1980" s="22"/>
      <c r="F1980" s="23"/>
      <c r="H1980" s="24">
        <f>IF(A1980="","",IF(YEAR(A1980)&lt;&gt;Setup!$C$5,"",MONTH(A1980)))</f>
      </c>
    </row>
    <row r="1981" spans="1:8" x14ac:dyDescent="0.25">
      <c r="A1981" s="22"/>
      <c r="F1981" s="23"/>
      <c r="H1981" s="24">
        <f>IF(A1981="","",IF(YEAR(A1981)&lt;&gt;Setup!$C$5,"",MONTH(A1981)))</f>
      </c>
    </row>
    <row r="1982" spans="1:8" x14ac:dyDescent="0.25">
      <c r="A1982" s="22"/>
      <c r="F1982" s="23"/>
      <c r="H1982" s="24">
        <f>IF(A1982="","",IF(YEAR(A1982)&lt;&gt;Setup!$C$5,"",MONTH(A1982)))</f>
      </c>
    </row>
    <row r="1983" spans="1:8" x14ac:dyDescent="0.25">
      <c r="A1983" s="22"/>
      <c r="F1983" s="23"/>
      <c r="H1983" s="24">
        <f>IF(A1983="","",IF(YEAR(A1983)&lt;&gt;Setup!$C$5,"",MONTH(A1983)))</f>
      </c>
    </row>
    <row r="1984" spans="1:8" x14ac:dyDescent="0.25">
      <c r="A1984" s="22"/>
      <c r="F1984" s="23"/>
      <c r="H1984" s="24">
        <f>IF(A1984="","",IF(YEAR(A1984)&lt;&gt;Setup!$C$5,"",MONTH(A1984)))</f>
      </c>
    </row>
    <row r="1985" spans="1:8" x14ac:dyDescent="0.25">
      <c r="A1985" s="22"/>
      <c r="F1985" s="23"/>
      <c r="H1985" s="24">
        <f>IF(A1985="","",IF(YEAR(A1985)&lt;&gt;Setup!$C$5,"",MONTH(A1985)))</f>
      </c>
    </row>
    <row r="1986" spans="1:8" x14ac:dyDescent="0.25">
      <c r="A1986" s="22"/>
      <c r="F1986" s="23"/>
      <c r="H1986" s="24">
        <f>IF(A1986="","",IF(YEAR(A1986)&lt;&gt;Setup!$C$5,"",MONTH(A1986)))</f>
      </c>
    </row>
    <row r="1987" spans="1:8" x14ac:dyDescent="0.25">
      <c r="A1987" s="22"/>
      <c r="F1987" s="23"/>
      <c r="H1987" s="24">
        <f>IF(A1987="","",IF(YEAR(A1987)&lt;&gt;Setup!$C$5,"",MONTH(A1987)))</f>
      </c>
    </row>
    <row r="1988" spans="1:8" x14ac:dyDescent="0.25">
      <c r="A1988" s="22"/>
      <c r="F1988" s="23"/>
      <c r="H1988" s="24">
        <f>IF(A1988="","",IF(YEAR(A1988)&lt;&gt;Setup!$C$5,"",MONTH(A1988)))</f>
      </c>
    </row>
    <row r="1989" spans="1:8" x14ac:dyDescent="0.25">
      <c r="A1989" s="22"/>
      <c r="F1989" s="23"/>
      <c r="H1989" s="24">
        <f>IF(A1989="","",IF(YEAR(A1989)&lt;&gt;Setup!$C$5,"",MONTH(A1989)))</f>
      </c>
    </row>
    <row r="1990" spans="1:8" x14ac:dyDescent="0.25">
      <c r="A1990" s="22"/>
      <c r="F1990" s="23"/>
      <c r="H1990" s="24">
        <f>IF(A1990="","",IF(YEAR(A1990)&lt;&gt;Setup!$C$5,"",MONTH(A1990)))</f>
      </c>
    </row>
    <row r="1991" spans="1:8" x14ac:dyDescent="0.25">
      <c r="A1991" s="22"/>
      <c r="F1991" s="23"/>
      <c r="H1991" s="24">
        <f>IF(A1991="","",IF(YEAR(A1991)&lt;&gt;Setup!$C$5,"",MONTH(A1991)))</f>
      </c>
    </row>
    <row r="1992" spans="1:8" x14ac:dyDescent="0.25">
      <c r="A1992" s="22"/>
      <c r="F1992" s="23"/>
      <c r="H1992" s="24">
        <f>IF(A1992="","",IF(YEAR(A1992)&lt;&gt;Setup!$C$5,"",MONTH(A1992)))</f>
      </c>
    </row>
    <row r="1993" spans="1:8" x14ac:dyDescent="0.25">
      <c r="A1993" s="22"/>
      <c r="F1993" s="23"/>
      <c r="H1993" s="24">
        <f>IF(A1993="","",IF(YEAR(A1993)&lt;&gt;Setup!$C$5,"",MONTH(A1993)))</f>
      </c>
    </row>
    <row r="1994" spans="1:8" x14ac:dyDescent="0.25">
      <c r="A1994" s="22"/>
      <c r="F1994" s="23"/>
      <c r="H1994" s="24">
        <f>IF(A1994="","",IF(YEAR(A1994)&lt;&gt;Setup!$C$5,"",MONTH(A1994)))</f>
      </c>
    </row>
    <row r="1995" spans="1:8" x14ac:dyDescent="0.25">
      <c r="A1995" s="22"/>
      <c r="F1995" s="23"/>
      <c r="H1995" s="24">
        <f>IF(A1995="","",IF(YEAR(A1995)&lt;&gt;Setup!$C$5,"",MONTH(A1995)))</f>
      </c>
    </row>
    <row r="1996" spans="1:8" x14ac:dyDescent="0.25">
      <c r="A1996" s="22"/>
      <c r="F1996" s="23"/>
      <c r="H1996" s="24">
        <f>IF(A1996="","",IF(YEAR(A1996)&lt;&gt;Setup!$C$5,"",MONTH(A1996)))</f>
      </c>
    </row>
    <row r="1997" spans="1:8" x14ac:dyDescent="0.25">
      <c r="A1997" s="22"/>
      <c r="F1997" s="23"/>
      <c r="H1997" s="24">
        <f>IF(A1997="","",IF(YEAR(A1997)&lt;&gt;Setup!$C$5,"",MONTH(A1997)))</f>
      </c>
    </row>
    <row r="1998" spans="1:8" x14ac:dyDescent="0.25">
      <c r="A1998" s="22"/>
      <c r="F1998" s="23"/>
      <c r="H1998" s="24">
        <f>IF(A1998="","",IF(YEAR(A1998)&lt;&gt;Setup!$C$5,"",MONTH(A1998)))</f>
      </c>
    </row>
    <row r="1999" spans="1:8" x14ac:dyDescent="0.25">
      <c r="A1999" s="22"/>
      <c r="F1999" s="23"/>
      <c r="H1999" s="24">
        <f>IF(A1999="","",IF(YEAR(A1999)&lt;&gt;Setup!$C$5,"",MONTH(A1999)))</f>
      </c>
    </row>
    <row r="2000" spans="1:8" x14ac:dyDescent="0.25">
      <c r="A2000" s="22"/>
      <c r="F2000" s="23"/>
      <c r="H2000" s="24">
        <f>IF(A2000="","",IF(YEAR(A2000)&lt;&gt;Setup!$C$5,"",MONTH(A2000)))</f>
      </c>
    </row>
    <row r="2001" spans="1:8" x14ac:dyDescent="0.25">
      <c r="A2001" s="22"/>
      <c r="F2001" s="23"/>
      <c r="H2001" s="24">
        <f>IF(A2001="","",IF(YEAR(A2001)&lt;&gt;Setup!$C$5,"",MONTH(A2001)))</f>
      </c>
    </row>
    <row r="2002" spans="1:8" x14ac:dyDescent="0.25">
      <c r="A2002" s="22"/>
      <c r="F2002" s="23"/>
      <c r="H2002" s="24">
        <f>IF(A2002="","",IF(YEAR(A2002)&lt;&gt;Setup!$C$5,"",MONTH(A2002)))</f>
      </c>
    </row>
    <row r="2003" spans="1:8" x14ac:dyDescent="0.25">
      <c r="A2003" s="22"/>
      <c r="F2003" s="23"/>
      <c r="H2003" s="24">
        <f>IF(A2003="","",IF(YEAR(A2003)&lt;&gt;Setup!$C$5,"",MONTH(A2003)))</f>
      </c>
    </row>
    <row r="2004" spans="1:8" x14ac:dyDescent="0.25">
      <c r="A2004" s="22"/>
      <c r="F2004" s="23"/>
      <c r="H2004" s="24">
        <f>IF(A2004="","",IF(YEAR(A2004)&lt;&gt;Setup!$C$5,"",MONTH(A2004)))</f>
      </c>
    </row>
    <row r="2005" spans="1:8" x14ac:dyDescent="0.25">
      <c r="A2005" s="22"/>
      <c r="F2005" s="23"/>
      <c r="H2005" s="24">
        <f>IF(A2005="","",IF(YEAR(A2005)&lt;&gt;Setup!$C$5,"",MONTH(A2005)))</f>
      </c>
    </row>
    <row r="2006" spans="1:8" x14ac:dyDescent="0.25">
      <c r="A2006" s="22"/>
      <c r="F2006" s="23"/>
      <c r="H2006" s="24">
        <f>IF(A2006="","",IF(YEAR(A2006)&lt;&gt;Setup!$C$5,"",MONTH(A2006)))</f>
      </c>
    </row>
    <row r="2007" spans="1:8" x14ac:dyDescent="0.25">
      <c r="A2007" s="22"/>
      <c r="F2007" s="23"/>
      <c r="H2007" s="24">
        <f>IF(A2007="","",IF(YEAR(A2007)&lt;&gt;Setup!$C$5,"",MONTH(A2007)))</f>
      </c>
    </row>
    <row r="2008" spans="1:8" x14ac:dyDescent="0.25">
      <c r="A2008" s="22"/>
      <c r="F2008" s="23"/>
      <c r="H2008" s="24">
        <f>IF(A2008="","",IF(YEAR(A2008)&lt;&gt;Setup!$C$5,"",MONTH(A2008)))</f>
      </c>
    </row>
    <row r="2009" spans="1:8" x14ac:dyDescent="0.25">
      <c r="A2009" s="22"/>
      <c r="F2009" s="23"/>
      <c r="H2009" s="24">
        <f>IF(A2009="","",IF(YEAR(A2009)&lt;&gt;Setup!$C$5,"",MONTH(A2009)))</f>
      </c>
    </row>
    <row r="2010" spans="1:8" x14ac:dyDescent="0.25">
      <c r="A2010" s="22"/>
      <c r="F2010" s="23"/>
      <c r="H2010" s="24">
        <f>IF(A2010="","",IF(YEAR(A2010)&lt;&gt;Setup!$C$5,"",MONTH(A2010)))</f>
      </c>
    </row>
    <row r="2011" spans="1:8" x14ac:dyDescent="0.25">
      <c r="A2011" s="22"/>
      <c r="F2011" s="23"/>
      <c r="H2011" s="24">
        <f>IF(A2011="","",IF(YEAR(A2011)&lt;&gt;Setup!$C$5,"",MONTH(A2011)))</f>
      </c>
    </row>
    <row r="2012" spans="1:8" x14ac:dyDescent="0.25">
      <c r="A2012" s="22"/>
      <c r="F2012" s="23"/>
      <c r="H2012" s="24">
        <f>IF(A2012="","",IF(YEAR(A2012)&lt;&gt;Setup!$C$5,"",MONTH(A2012)))</f>
      </c>
    </row>
    <row r="2013" spans="1:8" x14ac:dyDescent="0.25">
      <c r="A2013" s="22"/>
      <c r="F2013" s="23"/>
      <c r="H2013" s="24">
        <f>IF(A2013="","",IF(YEAR(A2013)&lt;&gt;Setup!$C$5,"",MONTH(A2013)))</f>
      </c>
    </row>
    <row r="2014" spans="1:8" x14ac:dyDescent="0.25">
      <c r="A2014" s="22"/>
      <c r="F2014" s="23"/>
      <c r="H2014" s="24">
        <f>IF(A2014="","",IF(YEAR(A2014)&lt;&gt;Setup!$C$5,"",MONTH(A2014)))</f>
      </c>
    </row>
    <row r="2015" spans="1:8" x14ac:dyDescent="0.25">
      <c r="A2015" s="22"/>
      <c r="F2015" s="23"/>
      <c r="H2015" s="24">
        <f>IF(A2015="","",IF(YEAR(A2015)&lt;&gt;Setup!$C$5,"",MONTH(A2015)))</f>
      </c>
    </row>
    <row r="2016" spans="1:8" x14ac:dyDescent="0.25">
      <c r="A2016" s="22"/>
      <c r="F2016" s="23"/>
      <c r="H2016" s="24">
        <f>IF(A2016="","",IF(YEAR(A2016)&lt;&gt;Setup!$C$5,"",MONTH(A2016)))</f>
      </c>
    </row>
    <row r="2017" spans="1:8" x14ac:dyDescent="0.25">
      <c r="A2017" s="22"/>
      <c r="F2017" s="23"/>
      <c r="H2017" s="24">
        <f>IF(A2017="","",IF(YEAR(A2017)&lt;&gt;Setup!$C$5,"",MONTH(A2017)))</f>
      </c>
    </row>
    <row r="2018" spans="1:8" x14ac:dyDescent="0.25">
      <c r="A2018" s="22"/>
      <c r="F2018" s="23"/>
      <c r="H2018" s="24">
        <f>IF(A2018="","",IF(YEAR(A2018)&lt;&gt;Setup!$C$5,"",MONTH(A2018)))</f>
      </c>
    </row>
    <row r="2019" spans="1:8" x14ac:dyDescent="0.25">
      <c r="A2019" s="22"/>
      <c r="F2019" s="23"/>
      <c r="H2019" s="24">
        <f>IF(A2019="","",IF(YEAR(A2019)&lt;&gt;Setup!$C$5,"",MONTH(A2019)))</f>
      </c>
    </row>
    <row r="2020" spans="1:8" x14ac:dyDescent="0.25">
      <c r="A2020" s="22"/>
      <c r="F2020" s="23"/>
      <c r="H2020" s="24">
        <f>IF(A2020="","",IF(YEAR(A2020)&lt;&gt;Setup!$C$5,"",MONTH(A2020)))</f>
      </c>
    </row>
    <row r="2021" spans="1:8" x14ac:dyDescent="0.25">
      <c r="A2021" s="22"/>
      <c r="F2021" s="23"/>
      <c r="H2021" s="24">
        <f>IF(A2021="","",IF(YEAR(A2021)&lt;&gt;Setup!$C$5,"",MONTH(A2021)))</f>
      </c>
    </row>
    <row r="2022" spans="1:8" x14ac:dyDescent="0.25">
      <c r="A2022" s="22"/>
      <c r="F2022" s="23"/>
      <c r="H2022" s="24">
        <f>IF(A2022="","",IF(YEAR(A2022)&lt;&gt;Setup!$C$5,"",MONTH(A2022)))</f>
      </c>
    </row>
    <row r="2023" spans="1:8" x14ac:dyDescent="0.25">
      <c r="A2023" s="22"/>
      <c r="F2023" s="23"/>
      <c r="H2023" s="24">
        <f>IF(A2023="","",IF(YEAR(A2023)&lt;&gt;Setup!$C$5,"",MONTH(A2023)))</f>
      </c>
    </row>
    <row r="2024" spans="1:8" x14ac:dyDescent="0.25">
      <c r="A2024" s="22"/>
      <c r="F2024" s="23"/>
      <c r="H2024" s="24">
        <f>IF(A2024="","",IF(YEAR(A2024)&lt;&gt;Setup!$C$5,"",MONTH(A2024)))</f>
      </c>
    </row>
    <row r="2025" spans="1:8" x14ac:dyDescent="0.25">
      <c r="A2025" s="22"/>
      <c r="F2025" s="23"/>
      <c r="H2025" s="24">
        <f>IF(A2025="","",IF(YEAR(A2025)&lt;&gt;Setup!$C$5,"",MONTH(A2025)))</f>
      </c>
    </row>
    <row r="2026" spans="1:8" x14ac:dyDescent="0.25">
      <c r="A2026" s="22"/>
      <c r="F2026" s="23"/>
      <c r="H2026" s="24">
        <f>IF(A2026="","",IF(YEAR(A2026)&lt;&gt;Setup!$C$5,"",MONTH(A2026)))</f>
      </c>
    </row>
    <row r="2027" spans="1:8" x14ac:dyDescent="0.25">
      <c r="A2027" s="22"/>
      <c r="F2027" s="23"/>
      <c r="H2027" s="24">
        <f>IF(A2027="","",IF(YEAR(A2027)&lt;&gt;Setup!$C$5,"",MONTH(A2027)))</f>
      </c>
    </row>
    <row r="2028" spans="1:8" x14ac:dyDescent="0.25">
      <c r="A2028" s="22"/>
      <c r="F2028" s="23"/>
      <c r="H2028" s="24">
        <f>IF(A2028="","",IF(YEAR(A2028)&lt;&gt;Setup!$C$5,"",MONTH(A2028)))</f>
      </c>
    </row>
    <row r="2029" spans="1:8" x14ac:dyDescent="0.25">
      <c r="A2029" s="22"/>
      <c r="F2029" s="23"/>
      <c r="H2029" s="24">
        <f>IF(A2029="","",IF(YEAR(A2029)&lt;&gt;Setup!$C$5,"",MONTH(A2029)))</f>
      </c>
    </row>
    <row r="2030" spans="1:8" x14ac:dyDescent="0.25">
      <c r="A2030" s="22"/>
      <c r="F2030" s="23"/>
      <c r="H2030" s="24">
        <f>IF(A2030="","",IF(YEAR(A2030)&lt;&gt;Setup!$C$5,"",MONTH(A2030)))</f>
      </c>
    </row>
    <row r="2031" spans="1:8" x14ac:dyDescent="0.25">
      <c r="A2031" s="22"/>
      <c r="F2031" s="23"/>
      <c r="H2031" s="24">
        <f>IF(A2031="","",IF(YEAR(A2031)&lt;&gt;Setup!$C$5,"",MONTH(A2031)))</f>
      </c>
    </row>
    <row r="2032" spans="1:8" x14ac:dyDescent="0.25">
      <c r="A2032" s="22"/>
      <c r="F2032" s="23"/>
      <c r="H2032" s="24">
        <f>IF(A2032="","",IF(YEAR(A2032)&lt;&gt;Setup!$C$5,"",MONTH(A2032)))</f>
      </c>
    </row>
    <row r="2033" spans="1:8" x14ac:dyDescent="0.25">
      <c r="A2033" s="22"/>
      <c r="F2033" s="23"/>
      <c r="H2033" s="24">
        <f>IF(A2033="","",IF(YEAR(A2033)&lt;&gt;Setup!$C$5,"",MONTH(A2033)))</f>
      </c>
    </row>
    <row r="2034" spans="1:8" x14ac:dyDescent="0.25">
      <c r="A2034" s="22"/>
      <c r="F2034" s="23"/>
      <c r="H2034" s="24">
        <f>IF(A2034="","",IF(YEAR(A2034)&lt;&gt;Setup!$C$5,"",MONTH(A2034)))</f>
      </c>
    </row>
    <row r="2035" spans="1:8" x14ac:dyDescent="0.25">
      <c r="A2035" s="22"/>
      <c r="F2035" s="23"/>
      <c r="H2035" s="24">
        <f>IF(A2035="","",IF(YEAR(A2035)&lt;&gt;Setup!$C$5,"",MONTH(A2035)))</f>
      </c>
    </row>
    <row r="2036" spans="1:8" x14ac:dyDescent="0.25">
      <c r="A2036" s="22"/>
      <c r="F2036" s="23"/>
      <c r="H2036" s="24">
        <f>IF(A2036="","",IF(YEAR(A2036)&lt;&gt;Setup!$C$5,"",MONTH(A2036)))</f>
      </c>
    </row>
    <row r="2037" spans="1:8" x14ac:dyDescent="0.25">
      <c r="A2037" s="22"/>
      <c r="F2037" s="23"/>
      <c r="H2037" s="24">
        <f>IF(A2037="","",IF(YEAR(A2037)&lt;&gt;Setup!$C$5,"",MONTH(A2037)))</f>
      </c>
    </row>
    <row r="2038" spans="1:8" x14ac:dyDescent="0.25">
      <c r="A2038" s="22"/>
      <c r="F2038" s="23"/>
      <c r="H2038" s="24">
        <f>IF(A2038="","",IF(YEAR(A2038)&lt;&gt;Setup!$C$5,"",MONTH(A2038)))</f>
      </c>
    </row>
    <row r="2039" spans="1:8" x14ac:dyDescent="0.25">
      <c r="A2039" s="22"/>
      <c r="F2039" s="23"/>
      <c r="H2039" s="24">
        <f>IF(A2039="","",IF(YEAR(A2039)&lt;&gt;Setup!$C$5,"",MONTH(A2039)))</f>
      </c>
    </row>
    <row r="2040" spans="1:8" x14ac:dyDescent="0.25">
      <c r="A2040" s="22"/>
      <c r="F2040" s="23"/>
      <c r="H2040" s="24">
        <f>IF(A2040="","",IF(YEAR(A2040)&lt;&gt;Setup!$C$5,"",MONTH(A2040)))</f>
      </c>
    </row>
    <row r="2041" spans="1:8" x14ac:dyDescent="0.25">
      <c r="A2041" s="22"/>
      <c r="F2041" s="23"/>
      <c r="H2041" s="24">
        <f>IF(A2041="","",IF(YEAR(A2041)&lt;&gt;Setup!$C$5,"",MONTH(A2041)))</f>
      </c>
    </row>
    <row r="2042" spans="1:8" x14ac:dyDescent="0.25">
      <c r="A2042" s="22"/>
      <c r="F2042" s="23"/>
      <c r="H2042" s="24">
        <f>IF(A2042="","",IF(YEAR(A2042)&lt;&gt;Setup!$C$5,"",MONTH(A2042)))</f>
      </c>
    </row>
    <row r="2043" spans="1:8" x14ac:dyDescent="0.25">
      <c r="A2043" s="22"/>
      <c r="F2043" s="23"/>
      <c r="H2043" s="24">
        <f>IF(A2043="","",IF(YEAR(A2043)&lt;&gt;Setup!$C$5,"",MONTH(A2043)))</f>
      </c>
    </row>
    <row r="2044" spans="1:8" x14ac:dyDescent="0.25">
      <c r="A2044" s="22"/>
      <c r="F2044" s="23"/>
      <c r="H2044" s="24">
        <f>IF(A2044="","",IF(YEAR(A2044)&lt;&gt;Setup!$C$5,"",MONTH(A2044)))</f>
      </c>
    </row>
    <row r="2045" spans="1:8" x14ac:dyDescent="0.25">
      <c r="A2045" s="22"/>
      <c r="F2045" s="23"/>
      <c r="H2045" s="24">
        <f>IF(A2045="","",IF(YEAR(A2045)&lt;&gt;Setup!$C$5,"",MONTH(A2045)))</f>
      </c>
    </row>
    <row r="2046" spans="1:8" x14ac:dyDescent="0.25">
      <c r="A2046" s="22"/>
      <c r="F2046" s="23"/>
      <c r="H2046" s="24">
        <f>IF(A2046="","",IF(YEAR(A2046)&lt;&gt;Setup!$C$5,"",MONTH(A2046)))</f>
      </c>
    </row>
    <row r="2047" spans="1:8" x14ac:dyDescent="0.25">
      <c r="A2047" s="22"/>
      <c r="F2047" s="23"/>
      <c r="H2047" s="24">
        <f>IF(A2047="","",IF(YEAR(A2047)&lt;&gt;Setup!$C$5,"",MONTH(A2047)))</f>
      </c>
    </row>
    <row r="2048" spans="1:8" x14ac:dyDescent="0.25">
      <c r="A2048" s="22"/>
      <c r="F2048" s="23"/>
      <c r="H2048" s="24">
        <f>IF(A2048="","",IF(YEAR(A2048)&lt;&gt;Setup!$C$5,"",MONTH(A2048)))</f>
      </c>
    </row>
    <row r="2049" spans="1:8" x14ac:dyDescent="0.25">
      <c r="A2049" s="22"/>
      <c r="F2049" s="23"/>
      <c r="H2049" s="24">
        <f>IF(A2049="","",IF(YEAR(A2049)&lt;&gt;Setup!$C$5,"",MONTH(A2049)))</f>
      </c>
    </row>
    <row r="2050" spans="1:8" x14ac:dyDescent="0.25">
      <c r="A2050" s="22"/>
      <c r="F2050" s="23"/>
      <c r="H2050" s="24">
        <f>IF(A2050="","",IF(YEAR(A2050)&lt;&gt;Setup!$C$5,"",MONTH(A2050)))</f>
      </c>
    </row>
    <row r="2051" spans="1:8" x14ac:dyDescent="0.25">
      <c r="A2051" s="22"/>
      <c r="F2051" s="23"/>
      <c r="H2051" s="24">
        <f>IF(A2051="","",IF(YEAR(A2051)&lt;&gt;Setup!$C$5,"",MONTH(A2051)))</f>
      </c>
    </row>
    <row r="2052" spans="1:8" x14ac:dyDescent="0.25">
      <c r="A2052" s="22"/>
      <c r="F2052" s="23"/>
      <c r="H2052" s="24">
        <f>IF(A2052="","",IF(YEAR(A2052)&lt;&gt;Setup!$C$5,"",MONTH(A2052)))</f>
      </c>
    </row>
    <row r="2053" spans="1:8" x14ac:dyDescent="0.25">
      <c r="A2053" s="22"/>
      <c r="F2053" s="23"/>
      <c r="H2053" s="24">
        <f>IF(A2053="","",IF(YEAR(A2053)&lt;&gt;Setup!$C$5,"",MONTH(A2053)))</f>
      </c>
    </row>
    <row r="2054" spans="1:8" x14ac:dyDescent="0.25">
      <c r="A2054" s="22"/>
      <c r="F2054" s="23"/>
      <c r="H2054" s="24">
        <f>IF(A2054="","",IF(YEAR(A2054)&lt;&gt;Setup!$C$5,"",MONTH(A2054)))</f>
      </c>
    </row>
    <row r="2055" spans="1:8" x14ac:dyDescent="0.25">
      <c r="A2055" s="22"/>
      <c r="F2055" s="23"/>
      <c r="H2055" s="24">
        <f>IF(A2055="","",IF(YEAR(A2055)&lt;&gt;Setup!$C$5,"",MONTH(A2055)))</f>
      </c>
    </row>
    <row r="2056" spans="1:8" x14ac:dyDescent="0.25">
      <c r="A2056" s="22"/>
      <c r="F2056" s="23"/>
      <c r="H2056" s="24">
        <f>IF(A2056="","",IF(YEAR(A2056)&lt;&gt;Setup!$C$5,"",MONTH(A2056)))</f>
      </c>
    </row>
    <row r="2057" spans="1:8" x14ac:dyDescent="0.25">
      <c r="A2057" s="22"/>
      <c r="F2057" s="23"/>
      <c r="H2057" s="24">
        <f>IF(A2057="","",IF(YEAR(A2057)&lt;&gt;Setup!$C$5,"",MONTH(A2057)))</f>
      </c>
    </row>
    <row r="2058" spans="1:8" x14ac:dyDescent="0.25">
      <c r="A2058" s="22"/>
      <c r="F2058" s="23"/>
      <c r="H2058" s="24">
        <f>IF(A2058="","",IF(YEAR(A2058)&lt;&gt;Setup!$C$5,"",MONTH(A2058)))</f>
      </c>
    </row>
    <row r="2059" spans="1:8" x14ac:dyDescent="0.25">
      <c r="A2059" s="22"/>
      <c r="F2059" s="23"/>
      <c r="H2059" s="24">
        <f>IF(A2059="","",IF(YEAR(A2059)&lt;&gt;Setup!$C$5,"",MONTH(A2059)))</f>
      </c>
    </row>
    <row r="2060" spans="1:8" x14ac:dyDescent="0.25">
      <c r="A2060" s="22"/>
      <c r="F2060" s="23"/>
      <c r="H2060" s="24">
        <f>IF(A2060="","",IF(YEAR(A2060)&lt;&gt;Setup!$C$5,"",MONTH(A2060)))</f>
      </c>
    </row>
    <row r="2061" spans="1:8" x14ac:dyDescent="0.25">
      <c r="A2061" s="22"/>
      <c r="F2061" s="23"/>
      <c r="H2061" s="24">
        <f>IF(A2061="","",IF(YEAR(A2061)&lt;&gt;Setup!$C$5,"",MONTH(A2061)))</f>
      </c>
    </row>
    <row r="2062" spans="1:8" x14ac:dyDescent="0.25">
      <c r="A2062" s="22"/>
      <c r="F2062" s="23"/>
      <c r="H2062" s="24">
        <f>IF(A2062="","",IF(YEAR(A2062)&lt;&gt;Setup!$C$5,"",MONTH(A2062)))</f>
      </c>
    </row>
    <row r="2063" spans="1:8" x14ac:dyDescent="0.25">
      <c r="A2063" s="22"/>
      <c r="F2063" s="23"/>
      <c r="H2063" s="24">
        <f>IF(A2063="","",IF(YEAR(A2063)&lt;&gt;Setup!$C$5,"",MONTH(A2063)))</f>
      </c>
    </row>
    <row r="2064" spans="1:8" x14ac:dyDescent="0.25">
      <c r="A2064" s="22"/>
      <c r="F2064" s="23"/>
      <c r="H2064" s="24">
        <f>IF(A2064="","",IF(YEAR(A2064)&lt;&gt;Setup!$C$5,"",MONTH(A2064)))</f>
      </c>
    </row>
    <row r="2065" spans="1:8" x14ac:dyDescent="0.25">
      <c r="A2065" s="22"/>
      <c r="F2065" s="23"/>
      <c r="H2065" s="24">
        <f>IF(A2065="","",IF(YEAR(A2065)&lt;&gt;Setup!$C$5,"",MONTH(A2065)))</f>
      </c>
    </row>
    <row r="2066" spans="1:8" x14ac:dyDescent="0.25">
      <c r="A2066" s="22"/>
      <c r="F2066" s="23"/>
      <c r="H2066" s="24">
        <f>IF(A2066="","",IF(YEAR(A2066)&lt;&gt;Setup!$C$5,"",MONTH(A2066)))</f>
      </c>
    </row>
    <row r="2067" spans="1:8" x14ac:dyDescent="0.25">
      <c r="A2067" s="22"/>
      <c r="F2067" s="23"/>
      <c r="H2067" s="24">
        <f>IF(A2067="","",IF(YEAR(A2067)&lt;&gt;Setup!$C$5,"",MONTH(A2067)))</f>
      </c>
    </row>
    <row r="2068" spans="1:8" x14ac:dyDescent="0.25">
      <c r="A2068" s="22"/>
      <c r="F2068" s="23"/>
      <c r="H2068" s="24">
        <f>IF(A2068="","",IF(YEAR(A2068)&lt;&gt;Setup!$C$5,"",MONTH(A2068)))</f>
      </c>
    </row>
    <row r="2069" spans="1:8" x14ac:dyDescent="0.25">
      <c r="A2069" s="22"/>
      <c r="F2069" s="23"/>
      <c r="H2069" s="24">
        <f>IF(A2069="","",IF(YEAR(A2069)&lt;&gt;Setup!$C$5,"",MONTH(A2069)))</f>
      </c>
    </row>
    <row r="2070" spans="1:8" x14ac:dyDescent="0.25">
      <c r="A2070" s="22"/>
      <c r="F2070" s="23"/>
      <c r="H2070" s="24">
        <f>IF(A2070="","",IF(YEAR(A2070)&lt;&gt;Setup!$C$5,"",MONTH(A2070)))</f>
      </c>
    </row>
    <row r="2071" spans="1:8" x14ac:dyDescent="0.25">
      <c r="A2071" s="22"/>
      <c r="F2071" s="23"/>
      <c r="H2071" s="24">
        <f>IF(A2071="","",IF(YEAR(A2071)&lt;&gt;Setup!$C$5,"",MONTH(A2071)))</f>
      </c>
    </row>
    <row r="2072" spans="1:8" x14ac:dyDescent="0.25">
      <c r="A2072" s="22"/>
      <c r="F2072" s="23"/>
      <c r="H2072" s="24">
        <f>IF(A2072="","",IF(YEAR(A2072)&lt;&gt;Setup!$C$5,"",MONTH(A2072)))</f>
      </c>
    </row>
    <row r="2073" spans="1:8" x14ac:dyDescent="0.25">
      <c r="A2073" s="22"/>
      <c r="F2073" s="23"/>
      <c r="H2073" s="24">
        <f>IF(A2073="","",IF(YEAR(A2073)&lt;&gt;Setup!$C$5,"",MONTH(A2073)))</f>
      </c>
    </row>
    <row r="2074" spans="1:8" x14ac:dyDescent="0.25">
      <c r="A2074" s="22"/>
      <c r="F2074" s="23"/>
      <c r="H2074" s="24">
        <f>IF(A2074="","",IF(YEAR(A2074)&lt;&gt;Setup!$C$5,"",MONTH(A2074)))</f>
      </c>
    </row>
    <row r="2075" spans="1:8" x14ac:dyDescent="0.25">
      <c r="A2075" s="22"/>
      <c r="F2075" s="23"/>
      <c r="H2075" s="24">
        <f>IF(A2075="","",IF(YEAR(A2075)&lt;&gt;Setup!$C$5,"",MONTH(A2075)))</f>
      </c>
    </row>
    <row r="2076" spans="1:8" x14ac:dyDescent="0.25">
      <c r="A2076" s="22"/>
      <c r="F2076" s="23"/>
      <c r="H2076" s="24">
        <f>IF(A2076="","",IF(YEAR(A2076)&lt;&gt;Setup!$C$5,"",MONTH(A2076)))</f>
      </c>
    </row>
    <row r="2077" spans="1:8" x14ac:dyDescent="0.25">
      <c r="A2077" s="22"/>
      <c r="F2077" s="23"/>
      <c r="H2077" s="24">
        <f>IF(A2077="","",IF(YEAR(A2077)&lt;&gt;Setup!$C$5,"",MONTH(A2077)))</f>
      </c>
    </row>
    <row r="2078" spans="1:8" x14ac:dyDescent="0.25">
      <c r="A2078" s="22"/>
      <c r="F2078" s="23"/>
      <c r="H2078" s="24">
        <f>IF(A2078="","",IF(YEAR(A2078)&lt;&gt;Setup!$C$5,"",MONTH(A2078)))</f>
      </c>
    </row>
    <row r="2079" spans="1:8" x14ac:dyDescent="0.25">
      <c r="A2079" s="22"/>
      <c r="F2079" s="23"/>
      <c r="H2079" s="24">
        <f>IF(A2079="","",IF(YEAR(A2079)&lt;&gt;Setup!$C$5,"",MONTH(A2079)))</f>
      </c>
    </row>
    <row r="2080" spans="1:8" x14ac:dyDescent="0.25">
      <c r="A2080" s="22"/>
      <c r="F2080" s="23"/>
      <c r="H2080" s="24">
        <f>IF(A2080="","",IF(YEAR(A2080)&lt;&gt;Setup!$C$5,"",MONTH(A2080)))</f>
      </c>
    </row>
    <row r="2081" spans="1:8" x14ac:dyDescent="0.25">
      <c r="A2081" s="22"/>
      <c r="F2081" s="23"/>
      <c r="H2081" s="24">
        <f>IF(A2081="","",IF(YEAR(A2081)&lt;&gt;Setup!$C$5,"",MONTH(A2081)))</f>
      </c>
    </row>
    <row r="2082" spans="1:8" x14ac:dyDescent="0.25">
      <c r="A2082" s="22"/>
      <c r="F2082" s="23"/>
      <c r="H2082" s="24">
        <f>IF(A2082="","",IF(YEAR(A2082)&lt;&gt;Setup!$C$5,"",MONTH(A2082)))</f>
      </c>
    </row>
    <row r="2083" spans="1:8" x14ac:dyDescent="0.25">
      <c r="A2083" s="22"/>
      <c r="F2083" s="23"/>
      <c r="H2083" s="24">
        <f>IF(A2083="","",IF(YEAR(A2083)&lt;&gt;Setup!$C$5,"",MONTH(A2083)))</f>
      </c>
    </row>
    <row r="2084" spans="1:8" x14ac:dyDescent="0.25">
      <c r="A2084" s="22"/>
      <c r="F2084" s="23"/>
      <c r="H2084" s="24">
        <f>IF(A2084="","",IF(YEAR(A2084)&lt;&gt;Setup!$C$5,"",MONTH(A2084)))</f>
      </c>
    </row>
    <row r="2085" spans="1:8" x14ac:dyDescent="0.25">
      <c r="A2085" s="22"/>
      <c r="F2085" s="23"/>
      <c r="H2085" s="24">
        <f>IF(A2085="","",IF(YEAR(A2085)&lt;&gt;Setup!$C$5,"",MONTH(A2085)))</f>
      </c>
    </row>
    <row r="2086" spans="1:8" x14ac:dyDescent="0.25">
      <c r="A2086" s="22"/>
      <c r="F2086" s="23"/>
      <c r="H2086" s="24">
        <f>IF(A2086="","",IF(YEAR(A2086)&lt;&gt;Setup!$C$5,"",MONTH(A2086)))</f>
      </c>
    </row>
    <row r="2087" spans="1:8" x14ac:dyDescent="0.25">
      <c r="A2087" s="22"/>
      <c r="F2087" s="23"/>
      <c r="H2087" s="24">
        <f>IF(A2087="","",IF(YEAR(A2087)&lt;&gt;Setup!$C$5,"",MONTH(A2087)))</f>
      </c>
    </row>
    <row r="2088" spans="1:8" x14ac:dyDescent="0.25">
      <c r="A2088" s="22"/>
      <c r="F2088" s="23"/>
      <c r="H2088" s="24">
        <f>IF(A2088="","",IF(YEAR(A2088)&lt;&gt;Setup!$C$5,"",MONTH(A2088)))</f>
      </c>
    </row>
    <row r="2089" spans="1:8" x14ac:dyDescent="0.25">
      <c r="A2089" s="22"/>
      <c r="F2089" s="23"/>
      <c r="H2089" s="24">
        <f>IF(A2089="","",IF(YEAR(A2089)&lt;&gt;Setup!$C$5,"",MONTH(A2089)))</f>
      </c>
    </row>
    <row r="2090" spans="1:8" x14ac:dyDescent="0.25">
      <c r="A2090" s="22"/>
      <c r="F2090" s="23"/>
      <c r="H2090" s="24">
        <f>IF(A2090="","",IF(YEAR(A2090)&lt;&gt;Setup!$C$5,"",MONTH(A2090)))</f>
      </c>
    </row>
    <row r="2091" spans="1:8" x14ac:dyDescent="0.25">
      <c r="A2091" s="22"/>
      <c r="F2091" s="23"/>
      <c r="H2091" s="24">
        <f>IF(A2091="","",IF(YEAR(A2091)&lt;&gt;Setup!$C$5,"",MONTH(A2091)))</f>
      </c>
    </row>
    <row r="2092" spans="1:8" x14ac:dyDescent="0.25">
      <c r="A2092" s="22"/>
      <c r="F2092" s="23"/>
      <c r="H2092" s="24">
        <f>IF(A2092="","",IF(YEAR(A2092)&lt;&gt;Setup!$C$5,"",MONTH(A2092)))</f>
      </c>
    </row>
    <row r="2093" spans="1:8" x14ac:dyDescent="0.25">
      <c r="A2093" s="22"/>
      <c r="F2093" s="23"/>
      <c r="H2093" s="24">
        <f>IF(A2093="","",IF(YEAR(A2093)&lt;&gt;Setup!$C$5,"",MONTH(A2093)))</f>
      </c>
    </row>
    <row r="2094" spans="1:8" x14ac:dyDescent="0.25">
      <c r="A2094" s="22"/>
      <c r="F2094" s="23"/>
      <c r="H2094" s="24">
        <f>IF(A2094="","",IF(YEAR(A2094)&lt;&gt;Setup!$C$5,"",MONTH(A2094)))</f>
      </c>
    </row>
    <row r="2095" spans="1:8" x14ac:dyDescent="0.25">
      <c r="A2095" s="22"/>
      <c r="F2095" s="23"/>
      <c r="H2095" s="24">
        <f>IF(A2095="","",IF(YEAR(A2095)&lt;&gt;Setup!$C$5,"",MONTH(A2095)))</f>
      </c>
    </row>
    <row r="2096" spans="1:8" x14ac:dyDescent="0.25">
      <c r="A2096" s="22"/>
      <c r="F2096" s="23"/>
      <c r="H2096" s="24">
        <f>IF(A2096="","",IF(YEAR(A2096)&lt;&gt;Setup!$C$5,"",MONTH(A2096)))</f>
      </c>
    </row>
    <row r="2097" spans="1:8" x14ac:dyDescent="0.25">
      <c r="A2097" s="22"/>
      <c r="F2097" s="23"/>
      <c r="H2097" s="24">
        <f>IF(A2097="","",IF(YEAR(A2097)&lt;&gt;Setup!$C$5,"",MONTH(A2097)))</f>
      </c>
    </row>
    <row r="2098" spans="1:8" x14ac:dyDescent="0.25">
      <c r="A2098" s="22"/>
      <c r="F2098" s="23"/>
      <c r="H2098" s="24">
        <f>IF(A2098="","",IF(YEAR(A2098)&lt;&gt;Setup!$C$5,"",MONTH(A2098)))</f>
      </c>
    </row>
    <row r="2099" spans="1:8" x14ac:dyDescent="0.25">
      <c r="A2099" s="22"/>
      <c r="F2099" s="23"/>
      <c r="H2099" s="24">
        <f>IF(A2099="","",IF(YEAR(A2099)&lt;&gt;Setup!$C$5,"",MONTH(A2099)))</f>
      </c>
    </row>
    <row r="2100" spans="1:8" x14ac:dyDescent="0.25">
      <c r="A2100" s="22"/>
      <c r="F2100" s="23"/>
      <c r="H2100" s="24">
        <f>IF(A2100="","",IF(YEAR(A2100)&lt;&gt;Setup!$C$5,"",MONTH(A2100)))</f>
      </c>
    </row>
    <row r="2101" spans="1:8" x14ac:dyDescent="0.25">
      <c r="A2101" s="22"/>
      <c r="F2101" s="23"/>
      <c r="H2101" s="24">
        <f>IF(A2101="","",IF(YEAR(A2101)&lt;&gt;Setup!$C$5,"",MONTH(A2101)))</f>
      </c>
    </row>
    <row r="2102" spans="1:8" x14ac:dyDescent="0.25">
      <c r="A2102" s="22"/>
      <c r="F2102" s="23"/>
      <c r="H2102" s="24">
        <f>IF(A2102="","",IF(YEAR(A2102)&lt;&gt;Setup!$C$5,"",MONTH(A2102)))</f>
      </c>
    </row>
    <row r="2103" spans="1:8" x14ac:dyDescent="0.25">
      <c r="A2103" s="22"/>
      <c r="F2103" s="23"/>
      <c r="H2103" s="24">
        <f>IF(A2103="","",IF(YEAR(A2103)&lt;&gt;Setup!$C$5,"",MONTH(A2103)))</f>
      </c>
    </row>
    <row r="2104" spans="1:8" x14ac:dyDescent="0.25">
      <c r="A2104" s="22"/>
      <c r="F2104" s="23"/>
      <c r="H2104" s="24">
        <f>IF(A2104="","",IF(YEAR(A2104)&lt;&gt;Setup!$C$5,"",MONTH(A2104)))</f>
      </c>
    </row>
    <row r="2105" spans="1:8" x14ac:dyDescent="0.25">
      <c r="A2105" s="22"/>
      <c r="F2105" s="23"/>
      <c r="H2105" s="24">
        <f>IF(A2105="","",IF(YEAR(A2105)&lt;&gt;Setup!$C$5,"",MONTH(A2105)))</f>
      </c>
    </row>
    <row r="2106" spans="1:8" x14ac:dyDescent="0.25">
      <c r="A2106" s="22"/>
      <c r="F2106" s="23"/>
      <c r="H2106" s="24">
        <f>IF(A2106="","",IF(YEAR(A2106)&lt;&gt;Setup!$C$5,"",MONTH(A2106)))</f>
      </c>
    </row>
    <row r="2107" spans="1:8" x14ac:dyDescent="0.25">
      <c r="A2107" s="22"/>
      <c r="F2107" s="23"/>
      <c r="H2107" s="24">
        <f>IF(A2107="","",IF(YEAR(A2107)&lt;&gt;Setup!$C$5,"",MONTH(A2107)))</f>
      </c>
    </row>
    <row r="2108" spans="1:8" x14ac:dyDescent="0.25">
      <c r="A2108" s="22"/>
      <c r="F2108" s="23"/>
      <c r="H2108" s="24">
        <f>IF(A2108="","",IF(YEAR(A2108)&lt;&gt;Setup!$C$5,"",MONTH(A2108)))</f>
      </c>
    </row>
    <row r="2109" spans="1:8" x14ac:dyDescent="0.25">
      <c r="A2109" s="22"/>
      <c r="F2109" s="23"/>
      <c r="H2109" s="24">
        <f>IF(A2109="","",IF(YEAR(A2109)&lt;&gt;Setup!$C$5,"",MONTH(A2109)))</f>
      </c>
    </row>
    <row r="2110" spans="1:8" x14ac:dyDescent="0.25">
      <c r="A2110" s="22"/>
      <c r="F2110" s="23"/>
      <c r="H2110" s="24">
        <f>IF(A2110="","",IF(YEAR(A2110)&lt;&gt;Setup!$C$5,"",MONTH(A2110)))</f>
      </c>
    </row>
    <row r="2111" spans="1:8" x14ac:dyDescent="0.25">
      <c r="A2111" s="22"/>
      <c r="F2111" s="23"/>
      <c r="H2111" s="24">
        <f>IF(A2111="","",IF(YEAR(A2111)&lt;&gt;Setup!$C$5,"",MONTH(A2111)))</f>
      </c>
    </row>
    <row r="2112" spans="1:8" x14ac:dyDescent="0.25">
      <c r="A2112" s="22"/>
      <c r="F2112" s="23"/>
      <c r="H2112" s="24">
        <f>IF(A2112="","",IF(YEAR(A2112)&lt;&gt;Setup!$C$5,"",MONTH(A2112)))</f>
      </c>
    </row>
    <row r="2113" spans="1:8" x14ac:dyDescent="0.25">
      <c r="A2113" s="22"/>
      <c r="F2113" s="23"/>
      <c r="H2113" s="24">
        <f>IF(A2113="","",IF(YEAR(A2113)&lt;&gt;Setup!$C$5,"",MONTH(A2113)))</f>
      </c>
    </row>
    <row r="2114" spans="1:8" x14ac:dyDescent="0.25">
      <c r="A2114" s="22"/>
      <c r="F2114" s="23"/>
      <c r="H2114" s="24">
        <f>IF(A2114="","",IF(YEAR(A2114)&lt;&gt;Setup!$C$5,"",MONTH(A2114)))</f>
      </c>
    </row>
    <row r="2115" spans="1:8" x14ac:dyDescent="0.25">
      <c r="A2115" s="22"/>
      <c r="F2115" s="23"/>
      <c r="H2115" s="24">
        <f>IF(A2115="","",IF(YEAR(A2115)&lt;&gt;Setup!$C$5,"",MONTH(A2115)))</f>
      </c>
    </row>
    <row r="2116" spans="1:8" x14ac:dyDescent="0.25">
      <c r="A2116" s="22"/>
      <c r="F2116" s="23"/>
      <c r="H2116" s="24">
        <f>IF(A2116="","",IF(YEAR(A2116)&lt;&gt;Setup!$C$5,"",MONTH(A2116)))</f>
      </c>
    </row>
    <row r="2117" spans="1:8" x14ac:dyDescent="0.25">
      <c r="A2117" s="22"/>
      <c r="F2117" s="23"/>
      <c r="H2117" s="24">
        <f>IF(A2117="","",IF(YEAR(A2117)&lt;&gt;Setup!$C$5,"",MONTH(A2117)))</f>
      </c>
    </row>
    <row r="2118" spans="1:8" x14ac:dyDescent="0.25">
      <c r="A2118" s="22"/>
      <c r="F2118" s="23"/>
      <c r="H2118" s="24">
        <f>IF(A2118="","",IF(YEAR(A2118)&lt;&gt;Setup!$C$5,"",MONTH(A2118)))</f>
      </c>
    </row>
    <row r="2119" spans="1:8" x14ac:dyDescent="0.25">
      <c r="A2119" s="22"/>
      <c r="F2119" s="23"/>
      <c r="H2119" s="24">
        <f>IF(A2119="","",IF(YEAR(A2119)&lt;&gt;Setup!$C$5,"",MONTH(A2119)))</f>
      </c>
    </row>
    <row r="2120" spans="1:8" x14ac:dyDescent="0.25">
      <c r="A2120" s="22"/>
      <c r="F2120" s="23"/>
      <c r="H2120" s="24">
        <f>IF(A2120="","",IF(YEAR(A2120)&lt;&gt;Setup!$C$5,"",MONTH(A2120)))</f>
      </c>
    </row>
    <row r="2121" spans="1:8" x14ac:dyDescent="0.25">
      <c r="A2121" s="22"/>
      <c r="F2121" s="23"/>
      <c r="H2121" s="24">
        <f>IF(A2121="","",IF(YEAR(A2121)&lt;&gt;Setup!$C$5,"",MONTH(A2121)))</f>
      </c>
    </row>
    <row r="2122" spans="1:8" x14ac:dyDescent="0.25">
      <c r="A2122" s="22"/>
      <c r="F2122" s="23"/>
      <c r="H2122" s="24">
        <f>IF(A2122="","",IF(YEAR(A2122)&lt;&gt;Setup!$C$5,"",MONTH(A2122)))</f>
      </c>
    </row>
    <row r="2123" spans="1:8" x14ac:dyDescent="0.25">
      <c r="A2123" s="22"/>
      <c r="F2123" s="23"/>
      <c r="H2123" s="24">
        <f>IF(A2123="","",IF(YEAR(A2123)&lt;&gt;Setup!$C$5,"",MONTH(A2123)))</f>
      </c>
    </row>
    <row r="2124" spans="1:8" x14ac:dyDescent="0.25">
      <c r="A2124" s="22"/>
      <c r="F2124" s="23"/>
      <c r="H2124" s="24">
        <f>IF(A2124="","",IF(YEAR(A2124)&lt;&gt;Setup!$C$5,"",MONTH(A2124)))</f>
      </c>
    </row>
    <row r="2125" spans="1:8" x14ac:dyDescent="0.25">
      <c r="A2125" s="22"/>
      <c r="F2125" s="23"/>
      <c r="H2125" s="24">
        <f>IF(A2125="","",IF(YEAR(A2125)&lt;&gt;Setup!$C$5,"",MONTH(A2125)))</f>
      </c>
    </row>
    <row r="2126" spans="1:8" x14ac:dyDescent="0.25">
      <c r="A2126" s="22"/>
      <c r="F2126" s="23"/>
      <c r="H2126" s="24">
        <f>IF(A2126="","",IF(YEAR(A2126)&lt;&gt;Setup!$C$5,"",MONTH(A2126)))</f>
      </c>
    </row>
    <row r="2127" spans="1:8" x14ac:dyDescent="0.25">
      <c r="A2127" s="22"/>
      <c r="F2127" s="23"/>
      <c r="H2127" s="24">
        <f>IF(A2127="","",IF(YEAR(A2127)&lt;&gt;Setup!$C$5,"",MONTH(A2127)))</f>
      </c>
    </row>
    <row r="2128" spans="1:8" x14ac:dyDescent="0.25">
      <c r="A2128" s="22"/>
      <c r="F2128" s="23"/>
      <c r="H2128" s="24">
        <f>IF(A2128="","",IF(YEAR(A2128)&lt;&gt;Setup!$C$5,"",MONTH(A2128)))</f>
      </c>
    </row>
    <row r="2129" spans="1:8" x14ac:dyDescent="0.25">
      <c r="A2129" s="22"/>
      <c r="F2129" s="23"/>
      <c r="H2129" s="24">
        <f>IF(A2129="","",IF(YEAR(A2129)&lt;&gt;Setup!$C$5,"",MONTH(A2129)))</f>
      </c>
    </row>
    <row r="2130" spans="1:8" x14ac:dyDescent="0.25">
      <c r="A2130" s="22"/>
      <c r="F2130" s="23"/>
      <c r="H2130" s="24">
        <f>IF(A2130="","",IF(YEAR(A2130)&lt;&gt;Setup!$C$5,"",MONTH(A2130)))</f>
      </c>
    </row>
    <row r="2131" spans="1:8" x14ac:dyDescent="0.25">
      <c r="A2131" s="22"/>
      <c r="F2131" s="23"/>
      <c r="H2131" s="24">
        <f>IF(A2131="","",IF(YEAR(A2131)&lt;&gt;Setup!$C$5,"",MONTH(A2131)))</f>
      </c>
    </row>
    <row r="2132" spans="1:8" x14ac:dyDescent="0.25">
      <c r="A2132" s="22"/>
      <c r="F2132" s="23"/>
      <c r="H2132" s="24">
        <f>IF(A2132="","",IF(YEAR(A2132)&lt;&gt;Setup!$C$5,"",MONTH(A2132)))</f>
      </c>
    </row>
    <row r="2133" spans="1:8" x14ac:dyDescent="0.25">
      <c r="A2133" s="22"/>
      <c r="F2133" s="23"/>
      <c r="H2133" s="24">
        <f>IF(A2133="","",IF(YEAR(A2133)&lt;&gt;Setup!$C$5,"",MONTH(A2133)))</f>
      </c>
    </row>
    <row r="2134" spans="1:8" x14ac:dyDescent="0.25">
      <c r="A2134" s="22"/>
      <c r="F2134" s="23"/>
      <c r="H2134" s="24">
        <f>IF(A2134="","",IF(YEAR(A2134)&lt;&gt;Setup!$C$5,"",MONTH(A2134)))</f>
      </c>
    </row>
    <row r="2135" spans="1:8" x14ac:dyDescent="0.25">
      <c r="A2135" s="22"/>
      <c r="F2135" s="23"/>
      <c r="H2135" s="24">
        <f>IF(A2135="","",IF(YEAR(A2135)&lt;&gt;Setup!$C$5,"",MONTH(A2135)))</f>
      </c>
    </row>
    <row r="2136" spans="1:8" x14ac:dyDescent="0.25">
      <c r="A2136" s="22"/>
      <c r="F2136" s="23"/>
      <c r="H2136" s="24">
        <f>IF(A2136="","",IF(YEAR(A2136)&lt;&gt;Setup!$C$5,"",MONTH(A2136)))</f>
      </c>
    </row>
    <row r="2137" spans="1:8" x14ac:dyDescent="0.25">
      <c r="A2137" s="22"/>
      <c r="F2137" s="23"/>
      <c r="H2137" s="24">
        <f>IF(A2137="","",IF(YEAR(A2137)&lt;&gt;Setup!$C$5,"",MONTH(A2137)))</f>
      </c>
    </row>
    <row r="2138" spans="1:8" x14ac:dyDescent="0.25">
      <c r="A2138" s="22"/>
      <c r="F2138" s="23"/>
      <c r="H2138" s="24">
        <f>IF(A2138="","",IF(YEAR(A2138)&lt;&gt;Setup!$C$5,"",MONTH(A2138)))</f>
      </c>
    </row>
    <row r="2139" spans="1:8" x14ac:dyDescent="0.25">
      <c r="A2139" s="22"/>
      <c r="F2139" s="23"/>
      <c r="H2139" s="24">
        <f>IF(A2139="","",IF(YEAR(A2139)&lt;&gt;Setup!$C$5,"",MONTH(A2139)))</f>
      </c>
    </row>
    <row r="2140" spans="1:8" x14ac:dyDescent="0.25">
      <c r="A2140" s="22"/>
      <c r="F2140" s="23"/>
      <c r="H2140" s="24">
        <f>IF(A2140="","",IF(YEAR(A2140)&lt;&gt;Setup!$C$5,"",MONTH(A2140)))</f>
      </c>
    </row>
    <row r="2141" spans="1:8" x14ac:dyDescent="0.25">
      <c r="A2141" s="22"/>
      <c r="F2141" s="23"/>
      <c r="H2141" s="24">
        <f>IF(A2141="","",IF(YEAR(A2141)&lt;&gt;Setup!$C$5,"",MONTH(A2141)))</f>
      </c>
    </row>
    <row r="2142" spans="1:8" x14ac:dyDescent="0.25">
      <c r="A2142" s="22"/>
      <c r="F2142" s="23"/>
      <c r="H2142" s="24">
        <f>IF(A2142="","",IF(YEAR(A2142)&lt;&gt;Setup!$C$5,"",MONTH(A2142)))</f>
      </c>
    </row>
    <row r="2143" spans="1:8" x14ac:dyDescent="0.25">
      <c r="A2143" s="22"/>
      <c r="F2143" s="23"/>
      <c r="H2143" s="24">
        <f>IF(A2143="","",IF(YEAR(A2143)&lt;&gt;Setup!$C$5,"",MONTH(A2143)))</f>
      </c>
    </row>
    <row r="2144" spans="1:8" x14ac:dyDescent="0.25">
      <c r="A2144" s="22"/>
      <c r="F2144" s="23"/>
      <c r="H2144" s="24">
        <f>IF(A2144="","",IF(YEAR(A2144)&lt;&gt;Setup!$C$5,"",MONTH(A2144)))</f>
      </c>
    </row>
    <row r="2145" spans="1:8" x14ac:dyDescent="0.25">
      <c r="A2145" s="22"/>
      <c r="F2145" s="23"/>
      <c r="H2145" s="24">
        <f>IF(A2145="","",IF(YEAR(A2145)&lt;&gt;Setup!$C$5,"",MONTH(A2145)))</f>
      </c>
    </row>
    <row r="2146" spans="1:8" x14ac:dyDescent="0.25">
      <c r="A2146" s="22"/>
      <c r="F2146" s="23"/>
      <c r="H2146" s="24">
        <f>IF(A2146="","",IF(YEAR(A2146)&lt;&gt;Setup!$C$5,"",MONTH(A2146)))</f>
      </c>
    </row>
    <row r="2147" spans="1:8" x14ac:dyDescent="0.25">
      <c r="A2147" s="22"/>
      <c r="F2147" s="23"/>
      <c r="H2147" s="24">
        <f>IF(A2147="","",IF(YEAR(A2147)&lt;&gt;Setup!$C$5,"",MONTH(A2147)))</f>
      </c>
    </row>
    <row r="2148" spans="1:8" x14ac:dyDescent="0.25">
      <c r="A2148" s="22"/>
      <c r="F2148" s="23"/>
      <c r="H2148" s="24">
        <f>IF(A2148="","",IF(YEAR(A2148)&lt;&gt;Setup!$C$5,"",MONTH(A2148)))</f>
      </c>
    </row>
    <row r="2149" spans="1:8" x14ac:dyDescent="0.25">
      <c r="A2149" s="22"/>
      <c r="F2149" s="23"/>
      <c r="H2149" s="24">
        <f>IF(A2149="","",IF(YEAR(A2149)&lt;&gt;Setup!$C$5,"",MONTH(A2149)))</f>
      </c>
    </row>
    <row r="2150" spans="1:8" x14ac:dyDescent="0.25">
      <c r="A2150" s="22"/>
      <c r="F2150" s="23"/>
      <c r="H2150" s="24">
        <f>IF(A2150="","",IF(YEAR(A2150)&lt;&gt;Setup!$C$5,"",MONTH(A2150)))</f>
      </c>
    </row>
    <row r="2151" spans="1:8" x14ac:dyDescent="0.25">
      <c r="A2151" s="22"/>
      <c r="F2151" s="23"/>
      <c r="H2151" s="24">
        <f>IF(A2151="","",IF(YEAR(A2151)&lt;&gt;Setup!$C$5,"",MONTH(A2151)))</f>
      </c>
    </row>
    <row r="2152" spans="1:8" x14ac:dyDescent="0.25">
      <c r="A2152" s="22"/>
      <c r="F2152" s="23"/>
      <c r="H2152" s="24">
        <f>IF(A2152="","",IF(YEAR(A2152)&lt;&gt;Setup!$C$5,"",MONTH(A2152)))</f>
      </c>
    </row>
    <row r="2153" spans="1:8" x14ac:dyDescent="0.25">
      <c r="A2153" s="22"/>
      <c r="F2153" s="23"/>
      <c r="H2153" s="24">
        <f>IF(A2153="","",IF(YEAR(A2153)&lt;&gt;Setup!$C$5,"",MONTH(A2153)))</f>
      </c>
    </row>
    <row r="2154" spans="1:8" x14ac:dyDescent="0.25">
      <c r="A2154" s="22"/>
      <c r="F2154" s="23"/>
      <c r="H2154" s="24">
        <f>IF(A2154="","",IF(YEAR(A2154)&lt;&gt;Setup!$C$5,"",MONTH(A2154)))</f>
      </c>
    </row>
    <row r="2155" spans="1:8" x14ac:dyDescent="0.25">
      <c r="A2155" s="22"/>
      <c r="F2155" s="23"/>
      <c r="H2155" s="24">
        <f>IF(A2155="","",IF(YEAR(A2155)&lt;&gt;Setup!$C$5,"",MONTH(A2155)))</f>
      </c>
    </row>
    <row r="2156" spans="1:8" x14ac:dyDescent="0.25">
      <c r="A2156" s="22"/>
      <c r="F2156" s="23"/>
      <c r="H2156" s="24">
        <f>IF(A2156="","",IF(YEAR(A2156)&lt;&gt;Setup!$C$5,"",MONTH(A2156)))</f>
      </c>
    </row>
    <row r="2157" spans="1:8" x14ac:dyDescent="0.25">
      <c r="A2157" s="22"/>
      <c r="F2157" s="23"/>
      <c r="H2157" s="24">
        <f>IF(A2157="","",IF(YEAR(A2157)&lt;&gt;Setup!$C$5,"",MONTH(A2157)))</f>
      </c>
    </row>
    <row r="2158" spans="1:8" x14ac:dyDescent="0.25">
      <c r="A2158" s="22"/>
      <c r="F2158" s="23"/>
      <c r="H2158" s="24">
        <f>IF(A2158="","",IF(YEAR(A2158)&lt;&gt;Setup!$C$5,"",MONTH(A2158)))</f>
      </c>
    </row>
    <row r="2159" spans="1:8" x14ac:dyDescent="0.25">
      <c r="A2159" s="22"/>
      <c r="F2159" s="23"/>
      <c r="H2159" s="24">
        <f>IF(A2159="","",IF(YEAR(A2159)&lt;&gt;Setup!$C$5,"",MONTH(A2159)))</f>
      </c>
    </row>
    <row r="2160" spans="1:8" x14ac:dyDescent="0.25">
      <c r="A2160" s="22"/>
      <c r="F2160" s="23"/>
      <c r="H2160" s="24">
        <f>IF(A2160="","",IF(YEAR(A2160)&lt;&gt;Setup!$C$5,"",MONTH(A2160)))</f>
      </c>
    </row>
    <row r="2161" spans="1:8" x14ac:dyDescent="0.25">
      <c r="A2161" s="22"/>
      <c r="F2161" s="23"/>
      <c r="H2161" s="24">
        <f>IF(A2161="","",IF(YEAR(A2161)&lt;&gt;Setup!$C$5,"",MONTH(A2161)))</f>
      </c>
    </row>
    <row r="2162" spans="1:8" x14ac:dyDescent="0.25">
      <c r="A2162" s="22"/>
      <c r="F2162" s="23"/>
      <c r="H2162" s="24">
        <f>IF(A2162="","",IF(YEAR(A2162)&lt;&gt;Setup!$C$5,"",MONTH(A2162)))</f>
      </c>
    </row>
    <row r="2163" spans="1:8" x14ac:dyDescent="0.25">
      <c r="A2163" s="22"/>
      <c r="F2163" s="23"/>
      <c r="H2163" s="24">
        <f>IF(A2163="","",IF(YEAR(A2163)&lt;&gt;Setup!$C$5,"",MONTH(A2163)))</f>
      </c>
    </row>
    <row r="2164" spans="1:8" x14ac:dyDescent="0.25">
      <c r="A2164" s="22"/>
      <c r="F2164" s="23"/>
      <c r="H2164" s="24">
        <f>IF(A2164="","",IF(YEAR(A2164)&lt;&gt;Setup!$C$5,"",MONTH(A2164)))</f>
      </c>
    </row>
    <row r="2165" spans="1:8" x14ac:dyDescent="0.25">
      <c r="A2165" s="22"/>
      <c r="F2165" s="23"/>
      <c r="H2165" s="24">
        <f>IF(A2165="","",IF(YEAR(A2165)&lt;&gt;Setup!$C$5,"",MONTH(A2165)))</f>
      </c>
    </row>
    <row r="2166" spans="1:8" x14ac:dyDescent="0.25">
      <c r="A2166" s="22"/>
      <c r="F2166" s="23"/>
      <c r="H2166" s="24">
        <f>IF(A2166="","",IF(YEAR(A2166)&lt;&gt;Setup!$C$5,"",MONTH(A2166)))</f>
      </c>
    </row>
    <row r="2167" spans="1:8" x14ac:dyDescent="0.25">
      <c r="A2167" s="22"/>
      <c r="F2167" s="23"/>
      <c r="H2167" s="24">
        <f>IF(A2167="","",IF(YEAR(A2167)&lt;&gt;Setup!$C$5,"",MONTH(A2167)))</f>
      </c>
    </row>
    <row r="2168" spans="1:8" x14ac:dyDescent="0.25">
      <c r="A2168" s="22"/>
      <c r="F2168" s="23"/>
      <c r="H2168" s="24">
        <f>IF(A2168="","",IF(YEAR(A2168)&lt;&gt;Setup!$C$5,"",MONTH(A2168)))</f>
      </c>
    </row>
    <row r="2169" spans="1:8" x14ac:dyDescent="0.25">
      <c r="A2169" s="22"/>
      <c r="F2169" s="23"/>
      <c r="H2169" s="24">
        <f>IF(A2169="","",IF(YEAR(A2169)&lt;&gt;Setup!$C$5,"",MONTH(A2169)))</f>
      </c>
    </row>
    <row r="2170" spans="1:8" x14ac:dyDescent="0.25">
      <c r="A2170" s="22"/>
      <c r="F2170" s="23"/>
      <c r="H2170" s="24">
        <f>IF(A2170="","",IF(YEAR(A2170)&lt;&gt;Setup!$C$5,"",MONTH(A2170)))</f>
      </c>
    </row>
    <row r="2171" spans="1:8" x14ac:dyDescent="0.25">
      <c r="A2171" s="22"/>
      <c r="F2171" s="23"/>
      <c r="H2171" s="24">
        <f>IF(A2171="","",IF(YEAR(A2171)&lt;&gt;Setup!$C$5,"",MONTH(A2171)))</f>
      </c>
    </row>
    <row r="2172" spans="1:8" x14ac:dyDescent="0.25">
      <c r="A2172" s="22"/>
      <c r="F2172" s="23"/>
      <c r="H2172" s="24">
        <f>IF(A2172="","",IF(YEAR(A2172)&lt;&gt;Setup!$C$5,"",MONTH(A2172)))</f>
      </c>
    </row>
    <row r="2173" spans="1:8" x14ac:dyDescent="0.25">
      <c r="A2173" s="22"/>
      <c r="F2173" s="23"/>
      <c r="H2173" s="24">
        <f>IF(A2173="","",IF(YEAR(A2173)&lt;&gt;Setup!$C$5,"",MONTH(A2173)))</f>
      </c>
    </row>
    <row r="2174" spans="1:8" x14ac:dyDescent="0.25">
      <c r="A2174" s="22"/>
      <c r="F2174" s="23"/>
      <c r="H2174" s="24">
        <f>IF(A2174="","",IF(YEAR(A2174)&lt;&gt;Setup!$C$5,"",MONTH(A2174)))</f>
      </c>
    </row>
    <row r="2175" spans="1:8" x14ac:dyDescent="0.25">
      <c r="A2175" s="22"/>
      <c r="F2175" s="23"/>
      <c r="H2175" s="24">
        <f>IF(A2175="","",IF(YEAR(A2175)&lt;&gt;Setup!$C$5,"",MONTH(A2175)))</f>
      </c>
    </row>
    <row r="2176" spans="1:8" x14ac:dyDescent="0.25">
      <c r="A2176" s="22"/>
      <c r="F2176" s="23"/>
      <c r="H2176" s="24">
        <f>IF(A2176="","",IF(YEAR(A2176)&lt;&gt;Setup!$C$5,"",MONTH(A2176)))</f>
      </c>
    </row>
    <row r="2177" spans="1:8" x14ac:dyDescent="0.25">
      <c r="A2177" s="22"/>
      <c r="F2177" s="23"/>
      <c r="H2177" s="24">
        <f>IF(A2177="","",IF(YEAR(A2177)&lt;&gt;Setup!$C$5,"",MONTH(A2177)))</f>
      </c>
    </row>
    <row r="2178" spans="1:8" x14ac:dyDescent="0.25">
      <c r="A2178" s="22"/>
      <c r="F2178" s="23"/>
      <c r="H2178" s="24">
        <f>IF(A2178="","",IF(YEAR(A2178)&lt;&gt;Setup!$C$5,"",MONTH(A2178)))</f>
      </c>
    </row>
    <row r="2179" spans="1:8" x14ac:dyDescent="0.25">
      <c r="A2179" s="22"/>
      <c r="F2179" s="23"/>
      <c r="H2179" s="24">
        <f>IF(A2179="","",IF(YEAR(A2179)&lt;&gt;Setup!$C$5,"",MONTH(A2179)))</f>
      </c>
    </row>
    <row r="2180" spans="1:8" x14ac:dyDescent="0.25">
      <c r="A2180" s="22"/>
      <c r="F2180" s="23"/>
      <c r="H2180" s="24">
        <f>IF(A2180="","",IF(YEAR(A2180)&lt;&gt;Setup!$C$5,"",MONTH(A2180)))</f>
      </c>
    </row>
    <row r="2181" spans="1:8" x14ac:dyDescent="0.25">
      <c r="A2181" s="22"/>
      <c r="F2181" s="23"/>
      <c r="H2181" s="24">
        <f>IF(A2181="","",IF(YEAR(A2181)&lt;&gt;Setup!$C$5,"",MONTH(A2181)))</f>
      </c>
    </row>
    <row r="2182" spans="1:8" x14ac:dyDescent="0.25">
      <c r="A2182" s="22"/>
      <c r="F2182" s="23"/>
      <c r="H2182" s="24">
        <f>IF(A2182="","",IF(YEAR(A2182)&lt;&gt;Setup!$C$5,"",MONTH(A2182)))</f>
      </c>
    </row>
    <row r="2183" spans="1:8" x14ac:dyDescent="0.25">
      <c r="A2183" s="22"/>
      <c r="F2183" s="23"/>
      <c r="H2183" s="24">
        <f>IF(A2183="","",IF(YEAR(A2183)&lt;&gt;Setup!$C$5,"",MONTH(A2183)))</f>
      </c>
    </row>
    <row r="2184" spans="1:8" x14ac:dyDescent="0.25">
      <c r="A2184" s="22"/>
      <c r="F2184" s="23"/>
      <c r="H2184" s="24">
        <f>IF(A2184="","",IF(YEAR(A2184)&lt;&gt;Setup!$C$5,"",MONTH(A2184)))</f>
      </c>
    </row>
    <row r="2185" spans="1:8" x14ac:dyDescent="0.25">
      <c r="A2185" s="22"/>
      <c r="F2185" s="23"/>
      <c r="H2185" s="24">
        <f>IF(A2185="","",IF(YEAR(A2185)&lt;&gt;Setup!$C$5,"",MONTH(A2185)))</f>
      </c>
    </row>
    <row r="2186" spans="1:8" x14ac:dyDescent="0.25">
      <c r="A2186" s="22"/>
      <c r="F2186" s="23"/>
      <c r="H2186" s="24">
        <f>IF(A2186="","",IF(YEAR(A2186)&lt;&gt;Setup!$C$5,"",MONTH(A2186)))</f>
      </c>
    </row>
    <row r="2187" spans="1:8" x14ac:dyDescent="0.25">
      <c r="A2187" s="22"/>
      <c r="F2187" s="23"/>
      <c r="H2187" s="24">
        <f>IF(A2187="","",IF(YEAR(A2187)&lt;&gt;Setup!$C$5,"",MONTH(A2187)))</f>
      </c>
    </row>
    <row r="2188" spans="1:8" x14ac:dyDescent="0.25">
      <c r="A2188" s="22"/>
      <c r="F2188" s="23"/>
      <c r="H2188" s="24">
        <f>IF(A2188="","",IF(YEAR(A2188)&lt;&gt;Setup!$C$5,"",MONTH(A2188)))</f>
      </c>
    </row>
    <row r="2189" spans="1:8" x14ac:dyDescent="0.25">
      <c r="A2189" s="22"/>
      <c r="F2189" s="23"/>
      <c r="H2189" s="24">
        <f>IF(A2189="","",IF(YEAR(A2189)&lt;&gt;Setup!$C$5,"",MONTH(A2189)))</f>
      </c>
    </row>
    <row r="2190" spans="1:8" x14ac:dyDescent="0.25">
      <c r="A2190" s="22"/>
      <c r="F2190" s="23"/>
      <c r="H2190" s="24">
        <f>IF(A2190="","",IF(YEAR(A2190)&lt;&gt;Setup!$C$5,"",MONTH(A2190)))</f>
      </c>
    </row>
    <row r="2191" spans="1:8" x14ac:dyDescent="0.25">
      <c r="A2191" s="22"/>
      <c r="F2191" s="23"/>
      <c r="H2191" s="24">
        <f>IF(A2191="","",IF(YEAR(A2191)&lt;&gt;Setup!$C$5,"",MONTH(A2191)))</f>
      </c>
    </row>
    <row r="2192" spans="1:8" x14ac:dyDescent="0.25">
      <c r="A2192" s="22"/>
      <c r="F2192" s="23"/>
      <c r="H2192" s="24">
        <f>IF(A2192="","",IF(YEAR(A2192)&lt;&gt;Setup!$C$5,"",MONTH(A2192)))</f>
      </c>
    </row>
    <row r="2193" spans="1:8" x14ac:dyDescent="0.25">
      <c r="A2193" s="22"/>
      <c r="F2193" s="23"/>
      <c r="H2193" s="24">
        <f>IF(A2193="","",IF(YEAR(A2193)&lt;&gt;Setup!$C$5,"",MONTH(A2193)))</f>
      </c>
    </row>
    <row r="2194" spans="1:8" x14ac:dyDescent="0.25">
      <c r="A2194" s="22"/>
      <c r="F2194" s="23"/>
      <c r="H2194" s="24">
        <f>IF(A2194="","",IF(YEAR(A2194)&lt;&gt;Setup!$C$5,"",MONTH(A2194)))</f>
      </c>
    </row>
    <row r="2195" spans="1:8" x14ac:dyDescent="0.25">
      <c r="A2195" s="22"/>
      <c r="F2195" s="23"/>
      <c r="H2195" s="24">
        <f>IF(A2195="","",IF(YEAR(A2195)&lt;&gt;Setup!$C$5,"",MONTH(A2195)))</f>
      </c>
    </row>
    <row r="2196" spans="1:8" x14ac:dyDescent="0.25">
      <c r="A2196" s="22"/>
      <c r="F2196" s="23"/>
      <c r="H2196" s="24">
        <f>IF(A2196="","",IF(YEAR(A2196)&lt;&gt;Setup!$C$5,"",MONTH(A2196)))</f>
      </c>
    </row>
    <row r="2197" spans="1:8" x14ac:dyDescent="0.25">
      <c r="A2197" s="22"/>
      <c r="F2197" s="23"/>
      <c r="H2197" s="24">
        <f>IF(A2197="","",IF(YEAR(A2197)&lt;&gt;Setup!$C$5,"",MONTH(A2197)))</f>
      </c>
    </row>
    <row r="2198" spans="1:8" x14ac:dyDescent="0.25">
      <c r="A2198" s="22"/>
      <c r="F2198" s="23"/>
      <c r="H2198" s="24">
        <f>IF(A2198="","",IF(YEAR(A2198)&lt;&gt;Setup!$C$5,"",MONTH(A2198)))</f>
      </c>
    </row>
    <row r="2199" spans="1:8" x14ac:dyDescent="0.25">
      <c r="A2199" s="22"/>
      <c r="F2199" s="23"/>
      <c r="H2199" s="24">
        <f>IF(A2199="","",IF(YEAR(A2199)&lt;&gt;Setup!$C$5,"",MONTH(A2199)))</f>
      </c>
    </row>
    <row r="2200" spans="1:8" x14ac:dyDescent="0.25">
      <c r="A2200" s="22"/>
      <c r="F2200" s="23"/>
      <c r="H2200" s="24">
        <f>IF(A2200="","",IF(YEAR(A2200)&lt;&gt;Setup!$C$5,"",MONTH(A2200)))</f>
      </c>
    </row>
    <row r="2201" spans="1:8" x14ac:dyDescent="0.25">
      <c r="A2201" s="22"/>
      <c r="F2201" s="23"/>
      <c r="H2201" s="24">
        <f>IF(A2201="","",IF(YEAR(A2201)&lt;&gt;Setup!$C$5,"",MONTH(A2201)))</f>
      </c>
    </row>
    <row r="2202" spans="1:8" x14ac:dyDescent="0.25">
      <c r="A2202" s="22"/>
      <c r="F2202" s="23"/>
      <c r="H2202" s="24">
        <f>IF(A2202="","",IF(YEAR(A2202)&lt;&gt;Setup!$C$5,"",MONTH(A2202)))</f>
      </c>
    </row>
    <row r="2203" spans="1:8" x14ac:dyDescent="0.25">
      <c r="A2203" s="22"/>
      <c r="F2203" s="23"/>
      <c r="H2203" s="24">
        <f>IF(A2203="","",IF(YEAR(A2203)&lt;&gt;Setup!$C$5,"",MONTH(A2203)))</f>
      </c>
    </row>
    <row r="2204" spans="1:8" x14ac:dyDescent="0.25">
      <c r="A2204" s="22"/>
      <c r="F2204" s="23"/>
      <c r="H2204" s="24">
        <f>IF(A2204="","",IF(YEAR(A2204)&lt;&gt;Setup!$C$5,"",MONTH(A2204)))</f>
      </c>
    </row>
    <row r="2205" spans="1:8" x14ac:dyDescent="0.25">
      <c r="A2205" s="22"/>
      <c r="F2205" s="23"/>
      <c r="H2205" s="24">
        <f>IF(A2205="","",IF(YEAR(A2205)&lt;&gt;Setup!$C$5,"",MONTH(A2205)))</f>
      </c>
    </row>
    <row r="2206" spans="1:8" x14ac:dyDescent="0.25">
      <c r="A2206" s="22"/>
      <c r="F2206" s="23"/>
      <c r="H2206" s="24">
        <f>IF(A2206="","",IF(YEAR(A2206)&lt;&gt;Setup!$C$5,"",MONTH(A2206)))</f>
      </c>
    </row>
    <row r="2207" spans="1:8" x14ac:dyDescent="0.25">
      <c r="A2207" s="22"/>
      <c r="F2207" s="23"/>
      <c r="H2207" s="24">
        <f>IF(A2207="","",IF(YEAR(A2207)&lt;&gt;Setup!$C$5,"",MONTH(A2207)))</f>
      </c>
    </row>
    <row r="2208" spans="1:8" x14ac:dyDescent="0.25">
      <c r="A2208" s="22"/>
      <c r="F2208" s="23"/>
      <c r="H2208" s="24">
        <f>IF(A2208="","",IF(YEAR(A2208)&lt;&gt;Setup!$C$5,"",MONTH(A2208)))</f>
      </c>
    </row>
    <row r="2209" spans="1:8" x14ac:dyDescent="0.25">
      <c r="A2209" s="22"/>
      <c r="F2209" s="23"/>
      <c r="H2209" s="24">
        <f>IF(A2209="","",IF(YEAR(A2209)&lt;&gt;Setup!$C$5,"",MONTH(A2209)))</f>
      </c>
    </row>
    <row r="2210" spans="1:8" x14ac:dyDescent="0.25">
      <c r="A2210" s="22"/>
      <c r="F2210" s="23"/>
      <c r="H2210" s="24">
        <f>IF(A2210="","",IF(YEAR(A2210)&lt;&gt;Setup!$C$5,"",MONTH(A2210)))</f>
      </c>
    </row>
    <row r="2211" spans="1:8" x14ac:dyDescent="0.25">
      <c r="A2211" s="22"/>
      <c r="F2211" s="23"/>
      <c r="H2211" s="24">
        <f>IF(A2211="","",IF(YEAR(A2211)&lt;&gt;Setup!$C$5,"",MONTH(A2211)))</f>
      </c>
    </row>
    <row r="2212" spans="1:8" x14ac:dyDescent="0.25">
      <c r="A2212" s="22"/>
      <c r="F2212" s="23"/>
      <c r="H2212" s="24">
        <f>IF(A2212="","",IF(YEAR(A2212)&lt;&gt;Setup!$C$5,"",MONTH(A2212)))</f>
      </c>
    </row>
    <row r="2213" spans="1:8" x14ac:dyDescent="0.25">
      <c r="A2213" s="22"/>
      <c r="F2213" s="23"/>
      <c r="H2213" s="24">
        <f>IF(A2213="","",IF(YEAR(A2213)&lt;&gt;Setup!$C$5,"",MONTH(A2213)))</f>
      </c>
    </row>
    <row r="2214" spans="1:8" x14ac:dyDescent="0.25">
      <c r="A2214" s="22"/>
      <c r="F2214" s="23"/>
      <c r="H2214" s="24">
        <f>IF(A2214="","",IF(YEAR(A2214)&lt;&gt;Setup!$C$5,"",MONTH(A2214)))</f>
      </c>
    </row>
    <row r="2215" spans="1:8" x14ac:dyDescent="0.25">
      <c r="A2215" s="22"/>
      <c r="F2215" s="23"/>
      <c r="H2215" s="24">
        <f>IF(A2215="","",IF(YEAR(A2215)&lt;&gt;Setup!$C$5,"",MONTH(A2215)))</f>
      </c>
    </row>
    <row r="2216" spans="1:8" x14ac:dyDescent="0.25">
      <c r="A2216" s="22"/>
      <c r="F2216" s="23"/>
      <c r="H2216" s="24">
        <f>IF(A2216="","",IF(YEAR(A2216)&lt;&gt;Setup!$C$5,"",MONTH(A2216)))</f>
      </c>
    </row>
    <row r="2217" spans="1:8" x14ac:dyDescent="0.25">
      <c r="A2217" s="22"/>
      <c r="F2217" s="23"/>
      <c r="H2217" s="24">
        <f>IF(A2217="","",IF(YEAR(A2217)&lt;&gt;Setup!$C$5,"",MONTH(A2217)))</f>
      </c>
    </row>
    <row r="2218" spans="1:8" x14ac:dyDescent="0.25">
      <c r="A2218" s="22"/>
      <c r="F2218" s="23"/>
      <c r="H2218" s="24">
        <f>IF(A2218="","",IF(YEAR(A2218)&lt;&gt;Setup!$C$5,"",MONTH(A2218)))</f>
      </c>
    </row>
    <row r="2219" spans="1:8" x14ac:dyDescent="0.25">
      <c r="A2219" s="22"/>
      <c r="F2219" s="23"/>
      <c r="H2219" s="24">
        <f>IF(A2219="","",IF(YEAR(A2219)&lt;&gt;Setup!$C$5,"",MONTH(A2219)))</f>
      </c>
    </row>
    <row r="2220" spans="1:8" x14ac:dyDescent="0.25">
      <c r="A2220" s="22"/>
      <c r="F2220" s="23"/>
      <c r="H2220" s="24">
        <f>IF(A2220="","",IF(YEAR(A2220)&lt;&gt;Setup!$C$5,"",MONTH(A2220)))</f>
      </c>
    </row>
    <row r="2221" spans="1:8" x14ac:dyDescent="0.25">
      <c r="A2221" s="22"/>
      <c r="F2221" s="23"/>
      <c r="H2221" s="24">
        <f>IF(A2221="","",IF(YEAR(A2221)&lt;&gt;Setup!$C$5,"",MONTH(A2221)))</f>
      </c>
    </row>
    <row r="2222" spans="1:8" x14ac:dyDescent="0.25">
      <c r="A2222" s="22"/>
      <c r="F2222" s="23"/>
      <c r="H2222" s="24">
        <f>IF(A2222="","",IF(YEAR(A2222)&lt;&gt;Setup!$C$5,"",MONTH(A2222)))</f>
      </c>
    </row>
    <row r="2223" spans="1:8" x14ac:dyDescent="0.25">
      <c r="A2223" s="22"/>
      <c r="F2223" s="23"/>
      <c r="H2223" s="24">
        <f>IF(A2223="","",IF(YEAR(A2223)&lt;&gt;Setup!$C$5,"",MONTH(A2223)))</f>
      </c>
    </row>
    <row r="2224" spans="1:8" x14ac:dyDescent="0.25">
      <c r="A2224" s="22"/>
      <c r="F2224" s="23"/>
      <c r="H2224" s="24">
        <f>IF(A2224="","",IF(YEAR(A2224)&lt;&gt;Setup!$C$5,"",MONTH(A2224)))</f>
      </c>
    </row>
    <row r="2225" spans="1:8" x14ac:dyDescent="0.25">
      <c r="A2225" s="22"/>
      <c r="F2225" s="23"/>
      <c r="H2225" s="24">
        <f>IF(A2225="","",IF(YEAR(A2225)&lt;&gt;Setup!$C$5,"",MONTH(A2225)))</f>
      </c>
    </row>
    <row r="2226" spans="1:8" x14ac:dyDescent="0.25">
      <c r="A2226" s="22"/>
      <c r="F2226" s="23"/>
      <c r="H2226" s="24">
        <f>IF(A2226="","",IF(YEAR(A2226)&lt;&gt;Setup!$C$5,"",MONTH(A2226)))</f>
      </c>
    </row>
    <row r="2227" spans="1:8" x14ac:dyDescent="0.25">
      <c r="A2227" s="22"/>
      <c r="F2227" s="23"/>
      <c r="H2227" s="24">
        <f>IF(A2227="","",IF(YEAR(A2227)&lt;&gt;Setup!$C$5,"",MONTH(A2227)))</f>
      </c>
    </row>
    <row r="2228" spans="1:8" x14ac:dyDescent="0.25">
      <c r="A2228" s="22"/>
      <c r="F2228" s="23"/>
      <c r="H2228" s="24">
        <f>IF(A2228="","",IF(YEAR(A2228)&lt;&gt;Setup!$C$5,"",MONTH(A2228)))</f>
      </c>
    </row>
    <row r="2229" spans="1:8" x14ac:dyDescent="0.25">
      <c r="A2229" s="22"/>
      <c r="F2229" s="23"/>
      <c r="H2229" s="24">
        <f>IF(A2229="","",IF(YEAR(A2229)&lt;&gt;Setup!$C$5,"",MONTH(A2229)))</f>
      </c>
    </row>
    <row r="2230" spans="1:8" x14ac:dyDescent="0.25">
      <c r="A2230" s="22"/>
      <c r="F2230" s="23"/>
      <c r="H2230" s="24">
        <f>IF(A2230="","",IF(YEAR(A2230)&lt;&gt;Setup!$C$5,"",MONTH(A2230)))</f>
      </c>
    </row>
    <row r="2231" spans="1:8" x14ac:dyDescent="0.25">
      <c r="A2231" s="22"/>
      <c r="F2231" s="23"/>
      <c r="H2231" s="24">
        <f>IF(A2231="","",IF(YEAR(A2231)&lt;&gt;Setup!$C$5,"",MONTH(A2231)))</f>
      </c>
    </row>
    <row r="2232" spans="1:8" x14ac:dyDescent="0.25">
      <c r="A2232" s="22"/>
      <c r="F2232" s="23"/>
      <c r="H2232" s="24">
        <f>IF(A2232="","",IF(YEAR(A2232)&lt;&gt;Setup!$C$5,"",MONTH(A2232)))</f>
      </c>
    </row>
    <row r="2233" spans="1:8" x14ac:dyDescent="0.25">
      <c r="A2233" s="22"/>
      <c r="F2233" s="23"/>
      <c r="H2233" s="24">
        <f>IF(A2233="","",IF(YEAR(A2233)&lt;&gt;Setup!$C$5,"",MONTH(A2233)))</f>
      </c>
    </row>
    <row r="2234" spans="1:8" x14ac:dyDescent="0.25">
      <c r="A2234" s="22"/>
      <c r="F2234" s="23"/>
      <c r="H2234" s="24">
        <f>IF(A2234="","",IF(YEAR(A2234)&lt;&gt;Setup!$C$5,"",MONTH(A2234)))</f>
      </c>
    </row>
    <row r="2235" spans="1:8" x14ac:dyDescent="0.25">
      <c r="A2235" s="22"/>
      <c r="F2235" s="23"/>
      <c r="H2235" s="24">
        <f>IF(A2235="","",IF(YEAR(A2235)&lt;&gt;Setup!$C$5,"",MONTH(A2235)))</f>
      </c>
    </row>
    <row r="2236" spans="1:8" x14ac:dyDescent="0.25">
      <c r="A2236" s="22"/>
      <c r="F2236" s="23"/>
      <c r="H2236" s="24">
        <f>IF(A2236="","",IF(YEAR(A2236)&lt;&gt;Setup!$C$5,"",MONTH(A2236)))</f>
      </c>
    </row>
    <row r="2237" spans="1:8" x14ac:dyDescent="0.25">
      <c r="A2237" s="22"/>
      <c r="F2237" s="23"/>
      <c r="H2237" s="24">
        <f>IF(A2237="","",IF(YEAR(A2237)&lt;&gt;Setup!$C$5,"",MONTH(A2237)))</f>
      </c>
    </row>
    <row r="2238" spans="1:8" x14ac:dyDescent="0.25">
      <c r="A2238" s="22"/>
      <c r="F2238" s="23"/>
      <c r="H2238" s="24">
        <f>IF(A2238="","",IF(YEAR(A2238)&lt;&gt;Setup!$C$5,"",MONTH(A2238)))</f>
      </c>
    </row>
    <row r="2239" spans="1:8" x14ac:dyDescent="0.25">
      <c r="A2239" s="22"/>
      <c r="F2239" s="23"/>
      <c r="H2239" s="24">
        <f>IF(A2239="","",IF(YEAR(A2239)&lt;&gt;Setup!$C$5,"",MONTH(A2239)))</f>
      </c>
    </row>
    <row r="2240" spans="1:8" x14ac:dyDescent="0.25">
      <c r="A2240" s="22"/>
      <c r="F2240" s="23"/>
      <c r="H2240" s="24">
        <f>IF(A2240="","",IF(YEAR(A2240)&lt;&gt;Setup!$C$5,"",MONTH(A2240)))</f>
      </c>
    </row>
    <row r="2241" spans="1:8" x14ac:dyDescent="0.25">
      <c r="A2241" s="22"/>
      <c r="F2241" s="23"/>
      <c r="H2241" s="24">
        <f>IF(A2241="","",IF(YEAR(A2241)&lt;&gt;Setup!$C$5,"",MONTH(A2241)))</f>
      </c>
    </row>
    <row r="2242" spans="1:8" x14ac:dyDescent="0.25">
      <c r="A2242" s="22"/>
      <c r="F2242" s="23"/>
      <c r="H2242" s="24">
        <f>IF(A2242="","",IF(YEAR(A2242)&lt;&gt;Setup!$C$5,"",MONTH(A2242)))</f>
      </c>
    </row>
    <row r="2243" spans="1:8" x14ac:dyDescent="0.25">
      <c r="A2243" s="22"/>
      <c r="F2243" s="23"/>
      <c r="H2243" s="24">
        <f>IF(A2243="","",IF(YEAR(A2243)&lt;&gt;Setup!$C$5,"",MONTH(A2243)))</f>
      </c>
    </row>
    <row r="2244" spans="1:8" x14ac:dyDescent="0.25">
      <c r="A2244" s="22"/>
      <c r="F2244" s="23"/>
      <c r="H2244" s="24">
        <f>IF(A2244="","",IF(YEAR(A2244)&lt;&gt;Setup!$C$5,"",MONTH(A2244)))</f>
      </c>
    </row>
    <row r="2245" spans="1:8" x14ac:dyDescent="0.25">
      <c r="A2245" s="22"/>
      <c r="F2245" s="23"/>
      <c r="H2245" s="24">
        <f>IF(A2245="","",IF(YEAR(A2245)&lt;&gt;Setup!$C$5,"",MONTH(A2245)))</f>
      </c>
    </row>
    <row r="2246" spans="1:8" x14ac:dyDescent="0.25">
      <c r="A2246" s="22"/>
      <c r="F2246" s="23"/>
      <c r="H2246" s="24">
        <f>IF(A2246="","",IF(YEAR(A2246)&lt;&gt;Setup!$C$5,"",MONTH(A2246)))</f>
      </c>
    </row>
    <row r="2247" spans="1:8" x14ac:dyDescent="0.25">
      <c r="A2247" s="22"/>
      <c r="F2247" s="23"/>
      <c r="H2247" s="24">
        <f>IF(A2247="","",IF(YEAR(A2247)&lt;&gt;Setup!$C$5,"",MONTH(A2247)))</f>
      </c>
    </row>
    <row r="2248" spans="1:8" x14ac:dyDescent="0.25">
      <c r="A2248" s="22"/>
      <c r="F2248" s="23"/>
      <c r="H2248" s="24">
        <f>IF(A2248="","",IF(YEAR(A2248)&lt;&gt;Setup!$C$5,"",MONTH(A2248)))</f>
      </c>
    </row>
    <row r="2249" spans="1:8" x14ac:dyDescent="0.25">
      <c r="A2249" s="22"/>
      <c r="F2249" s="23"/>
      <c r="H2249" s="24">
        <f>IF(A2249="","",IF(YEAR(A2249)&lt;&gt;Setup!$C$5,"",MONTH(A2249)))</f>
      </c>
    </row>
    <row r="2250" spans="1:8" x14ac:dyDescent="0.25">
      <c r="A2250" s="22"/>
      <c r="F2250" s="23"/>
      <c r="H2250" s="24">
        <f>IF(A2250="","",IF(YEAR(A2250)&lt;&gt;Setup!$C$5,"",MONTH(A2250)))</f>
      </c>
    </row>
    <row r="2251" spans="1:8" x14ac:dyDescent="0.25">
      <c r="A2251" s="22"/>
      <c r="F2251" s="23"/>
      <c r="H2251" s="24">
        <f>IF(A2251="","",IF(YEAR(A2251)&lt;&gt;Setup!$C$5,"",MONTH(A2251)))</f>
      </c>
    </row>
    <row r="2252" spans="1:8" x14ac:dyDescent="0.25">
      <c r="A2252" s="22"/>
      <c r="F2252" s="23"/>
      <c r="H2252" s="24">
        <f>IF(A2252="","",IF(YEAR(A2252)&lt;&gt;Setup!$C$5,"",MONTH(A2252)))</f>
      </c>
    </row>
    <row r="2253" spans="1:8" x14ac:dyDescent="0.25">
      <c r="A2253" s="22"/>
      <c r="F2253" s="23"/>
      <c r="H2253" s="24">
        <f>IF(A2253="","",IF(YEAR(A2253)&lt;&gt;Setup!$C$5,"",MONTH(A2253)))</f>
      </c>
    </row>
    <row r="2254" spans="1:8" x14ac:dyDescent="0.25">
      <c r="A2254" s="22"/>
      <c r="F2254" s="23"/>
      <c r="H2254" s="24">
        <f>IF(A2254="","",IF(YEAR(A2254)&lt;&gt;Setup!$C$5,"",MONTH(A2254)))</f>
      </c>
    </row>
    <row r="2255" spans="1:8" x14ac:dyDescent="0.25">
      <c r="A2255" s="22"/>
      <c r="F2255" s="23"/>
      <c r="H2255" s="24">
        <f>IF(A2255="","",IF(YEAR(A2255)&lt;&gt;Setup!$C$5,"",MONTH(A2255)))</f>
      </c>
    </row>
    <row r="2256" spans="1:8" x14ac:dyDescent="0.25">
      <c r="A2256" s="22"/>
      <c r="F2256" s="23"/>
      <c r="H2256" s="24">
        <f>IF(A2256="","",IF(YEAR(A2256)&lt;&gt;Setup!$C$5,"",MONTH(A2256)))</f>
      </c>
    </row>
    <row r="2257" spans="1:8" x14ac:dyDescent="0.25">
      <c r="A2257" s="22"/>
      <c r="F2257" s="23"/>
      <c r="H2257" s="24">
        <f>IF(A2257="","",IF(YEAR(A2257)&lt;&gt;Setup!$C$5,"",MONTH(A2257)))</f>
      </c>
    </row>
    <row r="2258" spans="1:8" x14ac:dyDescent="0.25">
      <c r="A2258" s="22"/>
      <c r="F2258" s="23"/>
      <c r="H2258" s="24">
        <f>IF(A2258="","",IF(YEAR(A2258)&lt;&gt;Setup!$C$5,"",MONTH(A2258)))</f>
      </c>
    </row>
    <row r="2259" spans="1:8" x14ac:dyDescent="0.25">
      <c r="A2259" s="22"/>
      <c r="F2259" s="23"/>
      <c r="H2259" s="24">
        <f>IF(A2259="","",IF(YEAR(A2259)&lt;&gt;Setup!$C$5,"",MONTH(A2259)))</f>
      </c>
    </row>
    <row r="2260" spans="1:8" x14ac:dyDescent="0.25">
      <c r="A2260" s="22"/>
      <c r="F2260" s="23"/>
      <c r="H2260" s="24">
        <f>IF(A2260="","",IF(YEAR(A2260)&lt;&gt;Setup!$C$5,"",MONTH(A2260)))</f>
      </c>
    </row>
    <row r="2261" spans="1:8" x14ac:dyDescent="0.25">
      <c r="A2261" s="22"/>
      <c r="F2261" s="23"/>
      <c r="H2261" s="24">
        <f>IF(A2261="","",IF(YEAR(A2261)&lt;&gt;Setup!$C$5,"",MONTH(A2261)))</f>
      </c>
    </row>
    <row r="2262" spans="1:8" x14ac:dyDescent="0.25">
      <c r="A2262" s="22"/>
      <c r="F2262" s="23"/>
      <c r="H2262" s="24">
        <f>IF(A2262="","",IF(YEAR(A2262)&lt;&gt;Setup!$C$5,"",MONTH(A2262)))</f>
      </c>
    </row>
    <row r="2263" spans="1:8" x14ac:dyDescent="0.25">
      <c r="A2263" s="22"/>
      <c r="F2263" s="23"/>
      <c r="H2263" s="24">
        <f>IF(A2263="","",IF(YEAR(A2263)&lt;&gt;Setup!$C$5,"",MONTH(A2263)))</f>
      </c>
    </row>
    <row r="2264" spans="1:8" x14ac:dyDescent="0.25">
      <c r="A2264" s="22"/>
      <c r="F2264" s="23"/>
      <c r="H2264" s="24">
        <f>IF(A2264="","",IF(YEAR(A2264)&lt;&gt;Setup!$C$5,"",MONTH(A2264)))</f>
      </c>
    </row>
    <row r="2265" spans="1:8" x14ac:dyDescent="0.25">
      <c r="A2265" s="22"/>
      <c r="F2265" s="23"/>
      <c r="H2265" s="24">
        <f>IF(A2265="","",IF(YEAR(A2265)&lt;&gt;Setup!$C$5,"",MONTH(A2265)))</f>
      </c>
    </row>
    <row r="2266" spans="1:8" x14ac:dyDescent="0.25">
      <c r="A2266" s="22"/>
      <c r="F2266" s="23"/>
      <c r="H2266" s="24">
        <f>IF(A2266="","",IF(YEAR(A2266)&lt;&gt;Setup!$C$5,"",MONTH(A2266)))</f>
      </c>
    </row>
    <row r="2267" spans="1:8" x14ac:dyDescent="0.25">
      <c r="A2267" s="22"/>
      <c r="F2267" s="23"/>
      <c r="H2267" s="24">
        <f>IF(A2267="","",IF(YEAR(A2267)&lt;&gt;Setup!$C$5,"",MONTH(A2267)))</f>
      </c>
    </row>
    <row r="2268" spans="1:8" x14ac:dyDescent="0.25">
      <c r="A2268" s="22"/>
      <c r="F2268" s="23"/>
      <c r="H2268" s="24">
        <f>IF(A2268="","",IF(YEAR(A2268)&lt;&gt;Setup!$C$5,"",MONTH(A2268)))</f>
      </c>
    </row>
    <row r="2269" spans="1:8" x14ac:dyDescent="0.25">
      <c r="A2269" s="22"/>
      <c r="F2269" s="23"/>
      <c r="H2269" s="24">
        <f>IF(A2269="","",IF(YEAR(A2269)&lt;&gt;Setup!$C$5,"",MONTH(A2269)))</f>
      </c>
    </row>
    <row r="2270" spans="1:8" x14ac:dyDescent="0.25">
      <c r="A2270" s="22"/>
      <c r="F2270" s="23"/>
      <c r="H2270" s="24">
        <f>IF(A2270="","",IF(YEAR(A2270)&lt;&gt;Setup!$C$5,"",MONTH(A2270)))</f>
      </c>
    </row>
    <row r="2271" spans="1:8" x14ac:dyDescent="0.25">
      <c r="A2271" s="22"/>
      <c r="F2271" s="23"/>
      <c r="H2271" s="24">
        <f>IF(A2271="","",IF(YEAR(A2271)&lt;&gt;Setup!$C$5,"",MONTH(A2271)))</f>
      </c>
    </row>
    <row r="2272" spans="1:8" x14ac:dyDescent="0.25">
      <c r="A2272" s="22"/>
      <c r="F2272" s="23"/>
      <c r="H2272" s="24">
        <f>IF(A2272="","",IF(YEAR(A2272)&lt;&gt;Setup!$C$5,"",MONTH(A2272)))</f>
      </c>
    </row>
    <row r="2273" spans="1:8" x14ac:dyDescent="0.25">
      <c r="A2273" s="22"/>
      <c r="F2273" s="23"/>
      <c r="H2273" s="24">
        <f>IF(A2273="","",IF(YEAR(A2273)&lt;&gt;Setup!$C$5,"",MONTH(A2273)))</f>
      </c>
    </row>
    <row r="2274" spans="1:8" x14ac:dyDescent="0.25">
      <c r="A2274" s="22"/>
      <c r="F2274" s="23"/>
      <c r="H2274" s="24">
        <f>IF(A2274="","",IF(YEAR(A2274)&lt;&gt;Setup!$C$5,"",MONTH(A2274)))</f>
      </c>
    </row>
    <row r="2275" spans="1:8" x14ac:dyDescent="0.25">
      <c r="A2275" s="22"/>
      <c r="F2275" s="23"/>
      <c r="H2275" s="24">
        <f>IF(A2275="","",IF(YEAR(A2275)&lt;&gt;Setup!$C$5,"",MONTH(A2275)))</f>
      </c>
    </row>
    <row r="2276" spans="1:8" x14ac:dyDescent="0.25">
      <c r="A2276" s="22"/>
      <c r="F2276" s="23"/>
      <c r="H2276" s="24">
        <f>IF(A2276="","",IF(YEAR(A2276)&lt;&gt;Setup!$C$5,"",MONTH(A2276)))</f>
      </c>
    </row>
    <row r="2277" spans="1:8" x14ac:dyDescent="0.25">
      <c r="A2277" s="22"/>
      <c r="F2277" s="23"/>
      <c r="H2277" s="24">
        <f>IF(A2277="","",IF(YEAR(A2277)&lt;&gt;Setup!$C$5,"",MONTH(A2277)))</f>
      </c>
    </row>
    <row r="2278" spans="1:8" x14ac:dyDescent="0.25">
      <c r="A2278" s="22"/>
      <c r="F2278" s="23"/>
      <c r="H2278" s="24">
        <f>IF(A2278="","",IF(YEAR(A2278)&lt;&gt;Setup!$C$5,"",MONTH(A2278)))</f>
      </c>
    </row>
    <row r="2279" spans="1:8" x14ac:dyDescent="0.25">
      <c r="A2279" s="22"/>
      <c r="F2279" s="23"/>
      <c r="H2279" s="24">
        <f>IF(A2279="","",IF(YEAR(A2279)&lt;&gt;Setup!$C$5,"",MONTH(A2279)))</f>
      </c>
    </row>
    <row r="2280" spans="1:8" x14ac:dyDescent="0.25">
      <c r="A2280" s="22"/>
      <c r="F2280" s="23"/>
      <c r="H2280" s="24">
        <f>IF(A2280="","",IF(YEAR(A2280)&lt;&gt;Setup!$C$5,"",MONTH(A2280)))</f>
      </c>
    </row>
    <row r="2281" spans="1:8" x14ac:dyDescent="0.25">
      <c r="A2281" s="22"/>
      <c r="F2281" s="23"/>
      <c r="H2281" s="24">
        <f>IF(A2281="","",IF(YEAR(A2281)&lt;&gt;Setup!$C$5,"",MONTH(A2281)))</f>
      </c>
    </row>
    <row r="2282" spans="1:8" x14ac:dyDescent="0.25">
      <c r="A2282" s="22"/>
      <c r="F2282" s="23"/>
      <c r="H2282" s="24">
        <f>IF(A2282="","",IF(YEAR(A2282)&lt;&gt;Setup!$C$5,"",MONTH(A2282)))</f>
      </c>
    </row>
    <row r="2283" spans="1:8" x14ac:dyDescent="0.25">
      <c r="A2283" s="22"/>
      <c r="F2283" s="23"/>
      <c r="H2283" s="24">
        <f>IF(A2283="","",IF(YEAR(A2283)&lt;&gt;Setup!$C$5,"",MONTH(A2283)))</f>
      </c>
    </row>
    <row r="2284" spans="1:8" x14ac:dyDescent="0.25">
      <c r="A2284" s="22"/>
      <c r="F2284" s="23"/>
      <c r="H2284" s="24">
        <f>IF(A2284="","",IF(YEAR(A2284)&lt;&gt;Setup!$C$5,"",MONTH(A2284)))</f>
      </c>
    </row>
    <row r="2285" spans="1:8" x14ac:dyDescent="0.25">
      <c r="A2285" s="22"/>
      <c r="F2285" s="23"/>
      <c r="H2285" s="24">
        <f>IF(A2285="","",IF(YEAR(A2285)&lt;&gt;Setup!$C$5,"",MONTH(A2285)))</f>
      </c>
    </row>
    <row r="2286" spans="1:8" x14ac:dyDescent="0.25">
      <c r="A2286" s="22"/>
      <c r="F2286" s="23"/>
      <c r="H2286" s="24">
        <f>IF(A2286="","",IF(YEAR(A2286)&lt;&gt;Setup!$C$5,"",MONTH(A2286)))</f>
      </c>
    </row>
    <row r="2287" spans="1:8" x14ac:dyDescent="0.25">
      <c r="A2287" s="22"/>
      <c r="F2287" s="23"/>
      <c r="H2287" s="24">
        <f>IF(A2287="","",IF(YEAR(A2287)&lt;&gt;Setup!$C$5,"",MONTH(A2287)))</f>
      </c>
    </row>
    <row r="2288" spans="1:8" x14ac:dyDescent="0.25">
      <c r="A2288" s="22"/>
      <c r="F2288" s="23"/>
      <c r="H2288" s="24">
        <f>IF(A2288="","",IF(YEAR(A2288)&lt;&gt;Setup!$C$5,"",MONTH(A2288)))</f>
      </c>
    </row>
    <row r="2289" spans="1:8" x14ac:dyDescent="0.25">
      <c r="A2289" s="22"/>
      <c r="F2289" s="23"/>
      <c r="H2289" s="24">
        <f>IF(A2289="","",IF(YEAR(A2289)&lt;&gt;Setup!$C$5,"",MONTH(A2289)))</f>
      </c>
    </row>
    <row r="2290" spans="1:8" x14ac:dyDescent="0.25">
      <c r="A2290" s="22"/>
      <c r="F2290" s="23"/>
      <c r="H2290" s="24">
        <f>IF(A2290="","",IF(YEAR(A2290)&lt;&gt;Setup!$C$5,"",MONTH(A2290)))</f>
      </c>
    </row>
    <row r="2291" spans="1:8" x14ac:dyDescent="0.25">
      <c r="A2291" s="22"/>
      <c r="F2291" s="23"/>
      <c r="H2291" s="24">
        <f>IF(A2291="","",IF(YEAR(A2291)&lt;&gt;Setup!$C$5,"",MONTH(A2291)))</f>
      </c>
    </row>
    <row r="2292" spans="1:8" x14ac:dyDescent="0.25">
      <c r="A2292" s="22"/>
      <c r="F2292" s="23"/>
      <c r="H2292" s="24">
        <f>IF(A2292="","",IF(YEAR(A2292)&lt;&gt;Setup!$C$5,"",MONTH(A2292)))</f>
      </c>
    </row>
    <row r="2293" spans="1:8" x14ac:dyDescent="0.25">
      <c r="A2293" s="22"/>
      <c r="F2293" s="23"/>
      <c r="H2293" s="24">
        <f>IF(A2293="","",IF(YEAR(A2293)&lt;&gt;Setup!$C$5,"",MONTH(A2293)))</f>
      </c>
    </row>
    <row r="2294" spans="1:8" x14ac:dyDescent="0.25">
      <c r="A2294" s="22"/>
      <c r="F2294" s="23"/>
      <c r="H2294" s="24">
        <f>IF(A2294="","",IF(YEAR(A2294)&lt;&gt;Setup!$C$5,"",MONTH(A2294)))</f>
      </c>
    </row>
    <row r="2295" spans="1:8" x14ac:dyDescent="0.25">
      <c r="A2295" s="22"/>
      <c r="F2295" s="23"/>
      <c r="H2295" s="24">
        <f>IF(A2295="","",IF(YEAR(A2295)&lt;&gt;Setup!$C$5,"",MONTH(A2295)))</f>
      </c>
    </row>
    <row r="2296" spans="1:8" x14ac:dyDescent="0.25">
      <c r="A2296" s="22"/>
      <c r="F2296" s="23"/>
      <c r="H2296" s="24">
        <f>IF(A2296="","",IF(YEAR(A2296)&lt;&gt;Setup!$C$5,"",MONTH(A2296)))</f>
      </c>
    </row>
    <row r="2297" spans="1:8" x14ac:dyDescent="0.25">
      <c r="A2297" s="22"/>
      <c r="F2297" s="23"/>
      <c r="H2297" s="24">
        <f>IF(A2297="","",IF(YEAR(A2297)&lt;&gt;Setup!$C$5,"",MONTH(A2297)))</f>
      </c>
    </row>
    <row r="2298" spans="1:8" x14ac:dyDescent="0.25">
      <c r="A2298" s="22"/>
      <c r="F2298" s="23"/>
      <c r="H2298" s="24">
        <f>IF(A2298="","",IF(YEAR(A2298)&lt;&gt;Setup!$C$5,"",MONTH(A2298)))</f>
      </c>
    </row>
    <row r="2299" spans="1:8" x14ac:dyDescent="0.25">
      <c r="A2299" s="22"/>
      <c r="F2299" s="23"/>
      <c r="H2299" s="24">
        <f>IF(A2299="","",IF(YEAR(A2299)&lt;&gt;Setup!$C$5,"",MONTH(A2299)))</f>
      </c>
    </row>
    <row r="2300" spans="1:8" x14ac:dyDescent="0.25">
      <c r="A2300" s="22"/>
      <c r="F2300" s="23"/>
      <c r="H2300" s="24">
        <f>IF(A2300="","",IF(YEAR(A2300)&lt;&gt;Setup!$C$5,"",MONTH(A2300)))</f>
      </c>
    </row>
    <row r="2301" spans="1:8" x14ac:dyDescent="0.25">
      <c r="A2301" s="22"/>
      <c r="F2301" s="23"/>
      <c r="H2301" s="24">
        <f>IF(A2301="","",IF(YEAR(A2301)&lt;&gt;Setup!$C$5,"",MONTH(A2301)))</f>
      </c>
    </row>
    <row r="2302" spans="1:8" x14ac:dyDescent="0.25">
      <c r="A2302" s="22"/>
      <c r="F2302" s="23"/>
      <c r="H2302" s="24">
        <f>IF(A2302="","",IF(YEAR(A2302)&lt;&gt;Setup!$C$5,"",MONTH(A2302)))</f>
      </c>
    </row>
    <row r="2303" spans="1:8" x14ac:dyDescent="0.25">
      <c r="A2303" s="22"/>
      <c r="F2303" s="23"/>
      <c r="H2303" s="24">
        <f>IF(A2303="","",IF(YEAR(A2303)&lt;&gt;Setup!$C$5,"",MONTH(A2303)))</f>
      </c>
    </row>
    <row r="2304" spans="1:8" x14ac:dyDescent="0.25">
      <c r="A2304" s="22"/>
      <c r="F2304" s="23"/>
      <c r="H2304" s="24">
        <f>IF(A2304="","",IF(YEAR(A2304)&lt;&gt;Setup!$C$5,"",MONTH(A2304)))</f>
      </c>
    </row>
    <row r="2305" spans="1:8" x14ac:dyDescent="0.25">
      <c r="A2305" s="22"/>
      <c r="F2305" s="23"/>
      <c r="H2305" s="24">
        <f>IF(A2305="","",IF(YEAR(A2305)&lt;&gt;Setup!$C$5,"",MONTH(A2305)))</f>
      </c>
    </row>
    <row r="2306" spans="1:8" x14ac:dyDescent="0.25">
      <c r="A2306" s="22"/>
      <c r="F2306" s="23"/>
      <c r="H2306" s="24">
        <f>IF(A2306="","",IF(YEAR(A2306)&lt;&gt;Setup!$C$5,"",MONTH(A2306)))</f>
      </c>
    </row>
    <row r="2307" spans="1:8" x14ac:dyDescent="0.25">
      <c r="A2307" s="22"/>
      <c r="F2307" s="23"/>
      <c r="H2307" s="24">
        <f>IF(A2307="","",IF(YEAR(A2307)&lt;&gt;Setup!$C$5,"",MONTH(A2307)))</f>
      </c>
    </row>
    <row r="2308" spans="1:8" x14ac:dyDescent="0.25">
      <c r="A2308" s="22"/>
      <c r="F2308" s="23"/>
      <c r="H2308" s="24">
        <f>IF(A2308="","",IF(YEAR(A2308)&lt;&gt;Setup!$C$5,"",MONTH(A2308)))</f>
      </c>
    </row>
    <row r="2309" spans="1:8" x14ac:dyDescent="0.25">
      <c r="A2309" s="22"/>
      <c r="F2309" s="23"/>
      <c r="H2309" s="24">
        <f>IF(A2309="","",IF(YEAR(A2309)&lt;&gt;Setup!$C$5,"",MONTH(A2309)))</f>
      </c>
    </row>
    <row r="2310" spans="1:8" x14ac:dyDescent="0.25">
      <c r="A2310" s="22"/>
      <c r="F2310" s="23"/>
      <c r="H2310" s="24">
        <f>IF(A2310="","",IF(YEAR(A2310)&lt;&gt;Setup!$C$5,"",MONTH(A2310)))</f>
      </c>
    </row>
    <row r="2311" spans="1:8" x14ac:dyDescent="0.25">
      <c r="A2311" s="22"/>
      <c r="F2311" s="23"/>
      <c r="H2311" s="24">
        <f>IF(A2311="","",IF(YEAR(A2311)&lt;&gt;Setup!$C$5,"",MONTH(A2311)))</f>
      </c>
    </row>
    <row r="2312" spans="1:8" x14ac:dyDescent="0.25">
      <c r="A2312" s="22"/>
      <c r="F2312" s="23"/>
      <c r="H2312" s="24">
        <f>IF(A2312="","",IF(YEAR(A2312)&lt;&gt;Setup!$C$5,"",MONTH(A2312)))</f>
      </c>
    </row>
    <row r="2313" spans="1:8" x14ac:dyDescent="0.25">
      <c r="A2313" s="22"/>
      <c r="F2313" s="23"/>
      <c r="H2313" s="24">
        <f>IF(A2313="","",IF(YEAR(A2313)&lt;&gt;Setup!$C$5,"",MONTH(A2313)))</f>
      </c>
    </row>
    <row r="2314" spans="1:8" x14ac:dyDescent="0.25">
      <c r="A2314" s="22"/>
      <c r="F2314" s="23"/>
      <c r="H2314" s="24">
        <f>IF(A2314="","",IF(YEAR(A2314)&lt;&gt;Setup!$C$5,"",MONTH(A2314)))</f>
      </c>
    </row>
    <row r="2315" spans="1:8" x14ac:dyDescent="0.25">
      <c r="A2315" s="22"/>
      <c r="F2315" s="23"/>
      <c r="H2315" s="24">
        <f>IF(A2315="","",IF(YEAR(A2315)&lt;&gt;Setup!$C$5,"",MONTH(A2315)))</f>
      </c>
    </row>
    <row r="2316" spans="1:8" x14ac:dyDescent="0.25">
      <c r="A2316" s="22"/>
      <c r="F2316" s="23"/>
      <c r="H2316" s="24">
        <f>IF(A2316="","",IF(YEAR(A2316)&lt;&gt;Setup!$C$5,"",MONTH(A2316)))</f>
      </c>
    </row>
    <row r="2317" spans="1:8" x14ac:dyDescent="0.25">
      <c r="A2317" s="22"/>
      <c r="F2317" s="23"/>
      <c r="H2317" s="24">
        <f>IF(A2317="","",IF(YEAR(A2317)&lt;&gt;Setup!$C$5,"",MONTH(A2317)))</f>
      </c>
    </row>
    <row r="2318" spans="1:8" x14ac:dyDescent="0.25">
      <c r="A2318" s="22"/>
      <c r="F2318" s="23"/>
      <c r="H2318" s="24">
        <f>IF(A2318="","",IF(YEAR(A2318)&lt;&gt;Setup!$C$5,"",MONTH(A2318)))</f>
      </c>
    </row>
    <row r="2319" spans="1:8" x14ac:dyDescent="0.25">
      <c r="A2319" s="22"/>
      <c r="F2319" s="23"/>
      <c r="H2319" s="24">
        <f>IF(A2319="","",IF(YEAR(A2319)&lt;&gt;Setup!$C$5,"",MONTH(A2319)))</f>
      </c>
    </row>
    <row r="2320" spans="1:8" x14ac:dyDescent="0.25">
      <c r="A2320" s="22"/>
      <c r="F2320" s="23"/>
      <c r="H2320" s="24">
        <f>IF(A2320="","",IF(YEAR(A2320)&lt;&gt;Setup!$C$5,"",MONTH(A2320)))</f>
      </c>
    </row>
    <row r="2321" spans="1:8" x14ac:dyDescent="0.25">
      <c r="A2321" s="22"/>
      <c r="F2321" s="23"/>
      <c r="H2321" s="24">
        <f>IF(A2321="","",IF(YEAR(A2321)&lt;&gt;Setup!$C$5,"",MONTH(A2321)))</f>
      </c>
    </row>
    <row r="2322" spans="1:8" x14ac:dyDescent="0.25">
      <c r="A2322" s="22"/>
      <c r="F2322" s="23"/>
      <c r="H2322" s="24">
        <f>IF(A2322="","",IF(YEAR(A2322)&lt;&gt;Setup!$C$5,"",MONTH(A2322)))</f>
      </c>
    </row>
    <row r="2323" spans="1:8" x14ac:dyDescent="0.25">
      <c r="A2323" s="22"/>
      <c r="F2323" s="23"/>
      <c r="H2323" s="24">
        <f>IF(A2323="","",IF(YEAR(A2323)&lt;&gt;Setup!$C$5,"",MONTH(A2323)))</f>
      </c>
    </row>
    <row r="2324" spans="1:8" x14ac:dyDescent="0.25">
      <c r="A2324" s="22"/>
      <c r="F2324" s="23"/>
      <c r="H2324" s="24">
        <f>IF(A2324="","",IF(YEAR(A2324)&lt;&gt;Setup!$C$5,"",MONTH(A2324)))</f>
      </c>
    </row>
    <row r="2325" spans="1:8" x14ac:dyDescent="0.25">
      <c r="A2325" s="22"/>
      <c r="F2325" s="23"/>
      <c r="H2325" s="24">
        <f>IF(A2325="","",IF(YEAR(A2325)&lt;&gt;Setup!$C$5,"",MONTH(A2325)))</f>
      </c>
    </row>
    <row r="2326" spans="1:8" x14ac:dyDescent="0.25">
      <c r="A2326" s="22"/>
      <c r="F2326" s="23"/>
      <c r="H2326" s="24">
        <f>IF(A2326="","",IF(YEAR(A2326)&lt;&gt;Setup!$C$5,"",MONTH(A2326)))</f>
      </c>
    </row>
    <row r="2327" spans="1:8" x14ac:dyDescent="0.25">
      <c r="A2327" s="22"/>
      <c r="F2327" s="23"/>
      <c r="H2327" s="24">
        <f>IF(A2327="","",IF(YEAR(A2327)&lt;&gt;Setup!$C$5,"",MONTH(A2327)))</f>
      </c>
    </row>
    <row r="2328" spans="1:8" x14ac:dyDescent="0.25">
      <c r="A2328" s="22"/>
      <c r="F2328" s="23"/>
      <c r="H2328" s="24">
        <f>IF(A2328="","",IF(YEAR(A2328)&lt;&gt;Setup!$C$5,"",MONTH(A2328)))</f>
      </c>
    </row>
    <row r="2329" spans="1:8" x14ac:dyDescent="0.25">
      <c r="A2329" s="22"/>
      <c r="F2329" s="23"/>
      <c r="H2329" s="24">
        <f>IF(A2329="","",IF(YEAR(A2329)&lt;&gt;Setup!$C$5,"",MONTH(A2329)))</f>
      </c>
    </row>
    <row r="2330" spans="1:8" x14ac:dyDescent="0.25">
      <c r="A2330" s="22"/>
      <c r="F2330" s="23"/>
      <c r="H2330" s="24">
        <f>IF(A2330="","",IF(YEAR(A2330)&lt;&gt;Setup!$C$5,"",MONTH(A2330)))</f>
      </c>
    </row>
    <row r="2331" spans="1:8" x14ac:dyDescent="0.25">
      <c r="A2331" s="22"/>
      <c r="F2331" s="23"/>
      <c r="H2331" s="24">
        <f>IF(A2331="","",IF(YEAR(A2331)&lt;&gt;Setup!$C$5,"",MONTH(A2331)))</f>
      </c>
    </row>
    <row r="2332" spans="1:8" x14ac:dyDescent="0.25">
      <c r="A2332" s="22"/>
      <c r="F2332" s="23"/>
      <c r="H2332" s="24">
        <f>IF(A2332="","",IF(YEAR(A2332)&lt;&gt;Setup!$C$5,"",MONTH(A2332)))</f>
      </c>
    </row>
    <row r="2333" spans="1:8" x14ac:dyDescent="0.25">
      <c r="A2333" s="22"/>
      <c r="F2333" s="23"/>
      <c r="H2333" s="24">
        <f>IF(A2333="","",IF(YEAR(A2333)&lt;&gt;Setup!$C$5,"",MONTH(A2333)))</f>
      </c>
    </row>
    <row r="2334" spans="1:8" x14ac:dyDescent="0.25">
      <c r="A2334" s="22"/>
      <c r="F2334" s="23"/>
      <c r="H2334" s="24">
        <f>IF(A2334="","",IF(YEAR(A2334)&lt;&gt;Setup!$C$5,"",MONTH(A2334)))</f>
      </c>
    </row>
    <row r="2335" spans="1:8" x14ac:dyDescent="0.25">
      <c r="A2335" s="22"/>
      <c r="F2335" s="23"/>
      <c r="H2335" s="24">
        <f>IF(A2335="","",IF(YEAR(A2335)&lt;&gt;Setup!$C$5,"",MONTH(A2335)))</f>
      </c>
    </row>
    <row r="2336" spans="1:8" x14ac:dyDescent="0.25">
      <c r="A2336" s="22"/>
      <c r="F2336" s="23"/>
      <c r="H2336" s="24">
        <f>IF(A2336="","",IF(YEAR(A2336)&lt;&gt;Setup!$C$5,"",MONTH(A2336)))</f>
      </c>
    </row>
    <row r="2337" spans="1:8" x14ac:dyDescent="0.25">
      <c r="A2337" s="22"/>
      <c r="F2337" s="23"/>
      <c r="H2337" s="24">
        <f>IF(A2337="","",IF(YEAR(A2337)&lt;&gt;Setup!$C$5,"",MONTH(A2337)))</f>
      </c>
    </row>
    <row r="2338" spans="1:8" x14ac:dyDescent="0.25">
      <c r="A2338" s="22"/>
      <c r="F2338" s="23"/>
      <c r="H2338" s="24">
        <f>IF(A2338="","",IF(YEAR(A2338)&lt;&gt;Setup!$C$5,"",MONTH(A2338)))</f>
      </c>
    </row>
    <row r="2339" spans="1:8" x14ac:dyDescent="0.25">
      <c r="A2339" s="22"/>
      <c r="F2339" s="23"/>
      <c r="H2339" s="24">
        <f>IF(A2339="","",IF(YEAR(A2339)&lt;&gt;Setup!$C$5,"",MONTH(A2339)))</f>
      </c>
    </row>
    <row r="2340" spans="1:8" x14ac:dyDescent="0.25">
      <c r="A2340" s="22"/>
      <c r="F2340" s="23"/>
      <c r="H2340" s="24">
        <f>IF(A2340="","",IF(YEAR(A2340)&lt;&gt;Setup!$C$5,"",MONTH(A2340)))</f>
      </c>
    </row>
    <row r="2341" spans="1:8" x14ac:dyDescent="0.25">
      <c r="A2341" s="22"/>
      <c r="F2341" s="23"/>
      <c r="H2341" s="24">
        <f>IF(A2341="","",IF(YEAR(A2341)&lt;&gt;Setup!$C$5,"",MONTH(A2341)))</f>
      </c>
    </row>
    <row r="2342" spans="1:8" x14ac:dyDescent="0.25">
      <c r="A2342" s="22"/>
      <c r="F2342" s="23"/>
      <c r="H2342" s="24">
        <f>IF(A2342="","",IF(YEAR(A2342)&lt;&gt;Setup!$C$5,"",MONTH(A2342)))</f>
      </c>
    </row>
    <row r="2343" spans="1:8" x14ac:dyDescent="0.25">
      <c r="A2343" s="22"/>
      <c r="F2343" s="23"/>
      <c r="H2343" s="24">
        <f>IF(A2343="","",IF(YEAR(A2343)&lt;&gt;Setup!$C$5,"",MONTH(A2343)))</f>
      </c>
    </row>
    <row r="2344" spans="1:8" x14ac:dyDescent="0.25">
      <c r="A2344" s="22"/>
      <c r="F2344" s="23"/>
      <c r="H2344" s="24">
        <f>IF(A2344="","",IF(YEAR(A2344)&lt;&gt;Setup!$C$5,"",MONTH(A2344)))</f>
      </c>
    </row>
    <row r="2345" spans="1:8" x14ac:dyDescent="0.25">
      <c r="A2345" s="22"/>
      <c r="F2345" s="23"/>
      <c r="H2345" s="24">
        <f>IF(A2345="","",IF(YEAR(A2345)&lt;&gt;Setup!$C$5,"",MONTH(A2345)))</f>
      </c>
    </row>
    <row r="2346" spans="1:8" x14ac:dyDescent="0.25">
      <c r="A2346" s="22"/>
      <c r="F2346" s="23"/>
      <c r="H2346" s="24">
        <f>IF(A2346="","",IF(YEAR(A2346)&lt;&gt;Setup!$C$5,"",MONTH(A2346)))</f>
      </c>
    </row>
    <row r="2347" spans="1:8" x14ac:dyDescent="0.25">
      <c r="A2347" s="22"/>
      <c r="F2347" s="23"/>
      <c r="H2347" s="24">
        <f>IF(A2347="","",IF(YEAR(A2347)&lt;&gt;Setup!$C$5,"",MONTH(A2347)))</f>
      </c>
    </row>
    <row r="2348" spans="1:8" x14ac:dyDescent="0.25">
      <c r="A2348" s="22"/>
      <c r="F2348" s="23"/>
      <c r="H2348" s="24">
        <f>IF(A2348="","",IF(YEAR(A2348)&lt;&gt;Setup!$C$5,"",MONTH(A2348)))</f>
      </c>
    </row>
    <row r="2349" spans="1:8" x14ac:dyDescent="0.25">
      <c r="A2349" s="22"/>
      <c r="F2349" s="23"/>
      <c r="H2349" s="24">
        <f>IF(A2349="","",IF(YEAR(A2349)&lt;&gt;Setup!$C$5,"",MONTH(A2349)))</f>
      </c>
    </row>
    <row r="2350" spans="1:8" x14ac:dyDescent="0.25">
      <c r="A2350" s="22"/>
      <c r="F2350" s="23"/>
      <c r="H2350" s="24">
        <f>IF(A2350="","",IF(YEAR(A2350)&lt;&gt;Setup!$C$5,"",MONTH(A2350)))</f>
      </c>
    </row>
    <row r="2351" spans="1:8" x14ac:dyDescent="0.25">
      <c r="A2351" s="22"/>
      <c r="F2351" s="23"/>
      <c r="H2351" s="24">
        <f>IF(A2351="","",IF(YEAR(A2351)&lt;&gt;Setup!$C$5,"",MONTH(A2351)))</f>
      </c>
    </row>
    <row r="2352" spans="1:8" x14ac:dyDescent="0.25">
      <c r="A2352" s="22"/>
      <c r="F2352" s="23"/>
      <c r="H2352" s="24">
        <f>IF(A2352="","",IF(YEAR(A2352)&lt;&gt;Setup!$C$5,"",MONTH(A2352)))</f>
      </c>
    </row>
    <row r="2353" spans="1:8" x14ac:dyDescent="0.25">
      <c r="A2353" s="22"/>
      <c r="F2353" s="23"/>
      <c r="H2353" s="24">
        <f>IF(A2353="","",IF(YEAR(A2353)&lt;&gt;Setup!$C$5,"",MONTH(A2353)))</f>
      </c>
    </row>
    <row r="2354" spans="1:8" x14ac:dyDescent="0.25">
      <c r="A2354" s="22"/>
      <c r="F2354" s="23"/>
      <c r="H2354" s="24">
        <f>IF(A2354="","",IF(YEAR(A2354)&lt;&gt;Setup!$C$5,"",MONTH(A2354)))</f>
      </c>
    </row>
    <row r="2355" spans="1:8" x14ac:dyDescent="0.25">
      <c r="A2355" s="22"/>
      <c r="F2355" s="23"/>
      <c r="H2355" s="24">
        <f>IF(A2355="","",IF(YEAR(A2355)&lt;&gt;Setup!$C$5,"",MONTH(A2355)))</f>
      </c>
    </row>
    <row r="2356" spans="1:8" x14ac:dyDescent="0.25">
      <c r="A2356" s="22"/>
      <c r="F2356" s="23"/>
      <c r="H2356" s="24">
        <f>IF(A2356="","",IF(YEAR(A2356)&lt;&gt;Setup!$C$5,"",MONTH(A2356)))</f>
      </c>
    </row>
    <row r="2357" spans="1:8" x14ac:dyDescent="0.25">
      <c r="A2357" s="22"/>
      <c r="F2357" s="23"/>
      <c r="H2357" s="24">
        <f>IF(A2357="","",IF(YEAR(A2357)&lt;&gt;Setup!$C$5,"",MONTH(A2357)))</f>
      </c>
    </row>
    <row r="2358" spans="1:8" x14ac:dyDescent="0.25">
      <c r="A2358" s="22"/>
      <c r="F2358" s="23"/>
      <c r="H2358" s="24">
        <f>IF(A2358="","",IF(YEAR(A2358)&lt;&gt;Setup!$C$5,"",MONTH(A2358)))</f>
      </c>
    </row>
    <row r="2359" spans="1:8" x14ac:dyDescent="0.25">
      <c r="A2359" s="22"/>
      <c r="F2359" s="23"/>
      <c r="H2359" s="24">
        <f>IF(A2359="","",IF(YEAR(A2359)&lt;&gt;Setup!$C$5,"",MONTH(A2359)))</f>
      </c>
    </row>
    <row r="2360" spans="1:8" x14ac:dyDescent="0.25">
      <c r="A2360" s="22"/>
      <c r="F2360" s="23"/>
      <c r="H2360" s="24">
        <f>IF(A2360="","",IF(YEAR(A2360)&lt;&gt;Setup!$C$5,"",MONTH(A2360)))</f>
      </c>
    </row>
    <row r="2361" spans="1:8" x14ac:dyDescent="0.25">
      <c r="A2361" s="22"/>
      <c r="F2361" s="23"/>
      <c r="H2361" s="24">
        <f>IF(A2361="","",IF(YEAR(A2361)&lt;&gt;Setup!$C$5,"",MONTH(A2361)))</f>
      </c>
    </row>
    <row r="2362" spans="1:8" x14ac:dyDescent="0.25">
      <c r="A2362" s="22"/>
      <c r="F2362" s="23"/>
      <c r="H2362" s="24">
        <f>IF(A2362="","",IF(YEAR(A2362)&lt;&gt;Setup!$C$5,"",MONTH(A2362)))</f>
      </c>
    </row>
    <row r="2363" spans="1:8" x14ac:dyDescent="0.25">
      <c r="A2363" s="22"/>
      <c r="F2363" s="23"/>
      <c r="H2363" s="24">
        <f>IF(A2363="","",IF(YEAR(A2363)&lt;&gt;Setup!$C$5,"",MONTH(A2363)))</f>
      </c>
    </row>
    <row r="2364" spans="1:8" x14ac:dyDescent="0.25">
      <c r="A2364" s="22"/>
      <c r="F2364" s="23"/>
      <c r="H2364" s="24">
        <f>IF(A2364="","",IF(YEAR(A2364)&lt;&gt;Setup!$C$5,"",MONTH(A2364)))</f>
      </c>
    </row>
    <row r="2365" spans="1:8" x14ac:dyDescent="0.25">
      <c r="A2365" s="22"/>
      <c r="F2365" s="23"/>
      <c r="H2365" s="24">
        <f>IF(A2365="","",IF(YEAR(A2365)&lt;&gt;Setup!$C$5,"",MONTH(A2365)))</f>
      </c>
    </row>
    <row r="2366" spans="1:8" x14ac:dyDescent="0.25">
      <c r="A2366" s="22"/>
      <c r="F2366" s="23"/>
      <c r="H2366" s="24">
        <f>IF(A2366="","",IF(YEAR(A2366)&lt;&gt;Setup!$C$5,"",MONTH(A2366)))</f>
      </c>
    </row>
    <row r="2367" spans="1:8" x14ac:dyDescent="0.25">
      <c r="A2367" s="22"/>
      <c r="F2367" s="23"/>
      <c r="H2367" s="24">
        <f>IF(A2367="","",IF(YEAR(A2367)&lt;&gt;Setup!$C$5,"",MONTH(A2367)))</f>
      </c>
    </row>
    <row r="2368" spans="1:8" x14ac:dyDescent="0.25">
      <c r="A2368" s="22"/>
      <c r="F2368" s="23"/>
      <c r="H2368" s="24">
        <f>IF(A2368="","",IF(YEAR(A2368)&lt;&gt;Setup!$C$5,"",MONTH(A2368)))</f>
      </c>
    </row>
    <row r="2369" spans="1:8" x14ac:dyDescent="0.25">
      <c r="A2369" s="22"/>
      <c r="F2369" s="23"/>
      <c r="H2369" s="24">
        <f>IF(A2369="","",IF(YEAR(A2369)&lt;&gt;Setup!$C$5,"",MONTH(A2369)))</f>
      </c>
    </row>
    <row r="2370" spans="1:8" x14ac:dyDescent="0.25">
      <c r="A2370" s="22"/>
      <c r="F2370" s="23"/>
      <c r="H2370" s="24">
        <f>IF(A2370="","",IF(YEAR(A2370)&lt;&gt;Setup!$C$5,"",MONTH(A2370)))</f>
      </c>
    </row>
    <row r="2371" spans="1:8" x14ac:dyDescent="0.25">
      <c r="A2371" s="22"/>
      <c r="F2371" s="23"/>
      <c r="H2371" s="24">
        <f>IF(A2371="","",IF(YEAR(A2371)&lt;&gt;Setup!$C$5,"",MONTH(A2371)))</f>
      </c>
    </row>
    <row r="2372" spans="1:8" x14ac:dyDescent="0.25">
      <c r="A2372" s="22"/>
      <c r="F2372" s="23"/>
      <c r="H2372" s="24">
        <f>IF(A2372="","",IF(YEAR(A2372)&lt;&gt;Setup!$C$5,"",MONTH(A2372)))</f>
      </c>
    </row>
    <row r="2373" spans="1:8" x14ac:dyDescent="0.25">
      <c r="A2373" s="22"/>
      <c r="F2373" s="23"/>
      <c r="H2373" s="24">
        <f>IF(A2373="","",IF(YEAR(A2373)&lt;&gt;Setup!$C$5,"",MONTH(A2373)))</f>
      </c>
    </row>
    <row r="2374" spans="1:8" x14ac:dyDescent="0.25">
      <c r="A2374" s="22"/>
      <c r="F2374" s="23"/>
      <c r="H2374" s="24">
        <f>IF(A2374="","",IF(YEAR(A2374)&lt;&gt;Setup!$C$5,"",MONTH(A2374)))</f>
      </c>
    </row>
    <row r="2375" spans="1:8" x14ac:dyDescent="0.25">
      <c r="A2375" s="22"/>
      <c r="F2375" s="23"/>
      <c r="H2375" s="24">
        <f>IF(A2375="","",IF(YEAR(A2375)&lt;&gt;Setup!$C$5,"",MONTH(A2375)))</f>
      </c>
    </row>
    <row r="2376" spans="1:8" x14ac:dyDescent="0.25">
      <c r="A2376" s="22"/>
      <c r="F2376" s="23"/>
      <c r="H2376" s="24">
        <f>IF(A2376="","",IF(YEAR(A2376)&lt;&gt;Setup!$C$5,"",MONTH(A2376)))</f>
      </c>
    </row>
    <row r="2377" spans="1:8" x14ac:dyDescent="0.25">
      <c r="A2377" s="22"/>
      <c r="F2377" s="23"/>
      <c r="H2377" s="24">
        <f>IF(A2377="","",IF(YEAR(A2377)&lt;&gt;Setup!$C$5,"",MONTH(A2377)))</f>
      </c>
    </row>
    <row r="2378" spans="1:8" x14ac:dyDescent="0.25">
      <c r="A2378" s="22"/>
      <c r="F2378" s="23"/>
      <c r="H2378" s="24">
        <f>IF(A2378="","",IF(YEAR(A2378)&lt;&gt;Setup!$C$5,"",MONTH(A2378)))</f>
      </c>
    </row>
    <row r="2379" spans="1:8" x14ac:dyDescent="0.25">
      <c r="A2379" s="22"/>
      <c r="F2379" s="23"/>
      <c r="H2379" s="24">
        <f>IF(A2379="","",IF(YEAR(A2379)&lt;&gt;Setup!$C$5,"",MONTH(A2379)))</f>
      </c>
    </row>
    <row r="2380" spans="1:8" x14ac:dyDescent="0.25">
      <c r="A2380" s="22"/>
      <c r="F2380" s="23"/>
      <c r="H2380" s="24">
        <f>IF(A2380="","",IF(YEAR(A2380)&lt;&gt;Setup!$C$5,"",MONTH(A2380)))</f>
      </c>
    </row>
    <row r="2381" spans="1:8" x14ac:dyDescent="0.25">
      <c r="A2381" s="22"/>
      <c r="F2381" s="23"/>
      <c r="H2381" s="24">
        <f>IF(A2381="","",IF(YEAR(A2381)&lt;&gt;Setup!$C$5,"",MONTH(A2381)))</f>
      </c>
    </row>
    <row r="2382" spans="1:8" x14ac:dyDescent="0.25">
      <c r="A2382" s="22"/>
      <c r="F2382" s="23"/>
      <c r="H2382" s="24">
        <f>IF(A2382="","",IF(YEAR(A2382)&lt;&gt;Setup!$C$5,"",MONTH(A2382)))</f>
      </c>
    </row>
    <row r="2383" spans="1:8" x14ac:dyDescent="0.25">
      <c r="A2383" s="22"/>
      <c r="F2383" s="23"/>
      <c r="H2383" s="24">
        <f>IF(A2383="","",IF(YEAR(A2383)&lt;&gt;Setup!$C$5,"",MONTH(A2383)))</f>
      </c>
    </row>
    <row r="2384" spans="1:8" x14ac:dyDescent="0.25">
      <c r="A2384" s="22"/>
      <c r="F2384" s="23"/>
      <c r="H2384" s="24">
        <f>IF(A2384="","",IF(YEAR(A2384)&lt;&gt;Setup!$C$5,"",MONTH(A2384)))</f>
      </c>
    </row>
    <row r="2385" spans="1:8" x14ac:dyDescent="0.25">
      <c r="A2385" s="22"/>
      <c r="F2385" s="23"/>
      <c r="H2385" s="24">
        <f>IF(A2385="","",IF(YEAR(A2385)&lt;&gt;Setup!$C$5,"",MONTH(A2385)))</f>
      </c>
    </row>
    <row r="2386" spans="1:8" x14ac:dyDescent="0.25">
      <c r="A2386" s="22"/>
      <c r="F2386" s="23"/>
      <c r="H2386" s="24">
        <f>IF(A2386="","",IF(YEAR(A2386)&lt;&gt;Setup!$C$5,"",MONTH(A2386)))</f>
      </c>
    </row>
    <row r="2387" spans="1:8" x14ac:dyDescent="0.25">
      <c r="A2387" s="22"/>
      <c r="F2387" s="23"/>
      <c r="H2387" s="24">
        <f>IF(A2387="","",IF(YEAR(A2387)&lt;&gt;Setup!$C$5,"",MONTH(A2387)))</f>
      </c>
    </row>
    <row r="2388" spans="1:8" x14ac:dyDescent="0.25">
      <c r="A2388" s="22"/>
      <c r="F2388" s="23"/>
      <c r="H2388" s="24">
        <f>IF(A2388="","",IF(YEAR(A2388)&lt;&gt;Setup!$C$5,"",MONTH(A2388)))</f>
      </c>
    </row>
    <row r="2389" spans="1:8" x14ac:dyDescent="0.25">
      <c r="A2389" s="22"/>
      <c r="F2389" s="23"/>
      <c r="H2389" s="24">
        <f>IF(A2389="","",IF(YEAR(A2389)&lt;&gt;Setup!$C$5,"",MONTH(A2389)))</f>
      </c>
    </row>
    <row r="2390" spans="1:8" x14ac:dyDescent="0.25">
      <c r="A2390" s="22"/>
      <c r="F2390" s="23"/>
      <c r="H2390" s="24">
        <f>IF(A2390="","",IF(YEAR(A2390)&lt;&gt;Setup!$C$5,"",MONTH(A2390)))</f>
      </c>
    </row>
    <row r="2391" spans="1:8" x14ac:dyDescent="0.25">
      <c r="A2391" s="22"/>
      <c r="F2391" s="23"/>
      <c r="H2391" s="24">
        <f>IF(A2391="","",IF(YEAR(A2391)&lt;&gt;Setup!$C$5,"",MONTH(A2391)))</f>
      </c>
    </row>
    <row r="2392" spans="1:8" x14ac:dyDescent="0.25">
      <c r="A2392" s="22"/>
      <c r="F2392" s="23"/>
      <c r="H2392" s="24">
        <f>IF(A2392="","",IF(YEAR(A2392)&lt;&gt;Setup!$C$5,"",MONTH(A2392)))</f>
      </c>
    </row>
    <row r="2393" spans="1:8" x14ac:dyDescent="0.25">
      <c r="A2393" s="22"/>
      <c r="F2393" s="23"/>
      <c r="H2393" s="24">
        <f>IF(A2393="","",IF(YEAR(A2393)&lt;&gt;Setup!$C$5,"",MONTH(A2393)))</f>
      </c>
    </row>
    <row r="2394" spans="1:8" x14ac:dyDescent="0.25">
      <c r="A2394" s="22"/>
      <c r="F2394" s="23"/>
      <c r="H2394" s="24">
        <f>IF(A2394="","",IF(YEAR(A2394)&lt;&gt;Setup!$C$5,"",MONTH(A2394)))</f>
      </c>
    </row>
    <row r="2395" spans="1:8" x14ac:dyDescent="0.25">
      <c r="A2395" s="22"/>
      <c r="F2395" s="23"/>
      <c r="H2395" s="24">
        <f>IF(A2395="","",IF(YEAR(A2395)&lt;&gt;Setup!$C$5,"",MONTH(A2395)))</f>
      </c>
    </row>
    <row r="2396" spans="1:8" x14ac:dyDescent="0.25">
      <c r="A2396" s="22"/>
      <c r="F2396" s="23"/>
      <c r="H2396" s="24">
        <f>IF(A2396="","",IF(YEAR(A2396)&lt;&gt;Setup!$C$5,"",MONTH(A2396)))</f>
      </c>
    </row>
    <row r="2397" spans="1:8" x14ac:dyDescent="0.25">
      <c r="A2397" s="22"/>
      <c r="F2397" s="23"/>
      <c r="H2397" s="24">
        <f>IF(A2397="","",IF(YEAR(A2397)&lt;&gt;Setup!$C$5,"",MONTH(A2397)))</f>
      </c>
    </row>
    <row r="2398" spans="1:8" x14ac:dyDescent="0.25">
      <c r="A2398" s="22"/>
      <c r="F2398" s="23"/>
      <c r="H2398" s="24">
        <f>IF(A2398="","",IF(YEAR(A2398)&lt;&gt;Setup!$C$5,"",MONTH(A2398)))</f>
      </c>
    </row>
    <row r="2399" spans="1:8" x14ac:dyDescent="0.25">
      <c r="A2399" s="22"/>
      <c r="F2399" s="23"/>
      <c r="H2399" s="24">
        <f>IF(A2399="","",IF(YEAR(A2399)&lt;&gt;Setup!$C$5,"",MONTH(A2399)))</f>
      </c>
    </row>
    <row r="2400" spans="1:8" x14ac:dyDescent="0.25">
      <c r="A2400" s="22"/>
      <c r="F2400" s="23"/>
      <c r="H2400" s="24">
        <f>IF(A2400="","",IF(YEAR(A2400)&lt;&gt;Setup!$C$5,"",MONTH(A2400)))</f>
      </c>
    </row>
    <row r="2401" spans="1:8" x14ac:dyDescent="0.25">
      <c r="A2401" s="22"/>
      <c r="F2401" s="23"/>
      <c r="H2401" s="24">
        <f>IF(A2401="","",IF(YEAR(A2401)&lt;&gt;Setup!$C$5,"",MONTH(A2401)))</f>
      </c>
    </row>
    <row r="2402" spans="1:8" x14ac:dyDescent="0.25">
      <c r="A2402" s="22"/>
      <c r="F2402" s="23"/>
      <c r="H2402" s="24">
        <f>IF(A2402="","",IF(YEAR(A2402)&lt;&gt;Setup!$C$5,"",MONTH(A2402)))</f>
      </c>
    </row>
    <row r="2403" spans="1:8" x14ac:dyDescent="0.25">
      <c r="A2403" s="22"/>
      <c r="F2403" s="23"/>
      <c r="H2403" s="24">
        <f>IF(A2403="","",IF(YEAR(A2403)&lt;&gt;Setup!$C$5,"",MONTH(A2403)))</f>
      </c>
    </row>
    <row r="2404" spans="1:8" x14ac:dyDescent="0.25">
      <c r="A2404" s="22"/>
      <c r="F2404" s="23"/>
      <c r="H2404" s="24">
        <f>IF(A2404="","",IF(YEAR(A2404)&lt;&gt;Setup!$C$5,"",MONTH(A2404)))</f>
      </c>
    </row>
    <row r="2405" spans="1:8" x14ac:dyDescent="0.25">
      <c r="A2405" s="22"/>
      <c r="F2405" s="23"/>
      <c r="H2405" s="24">
        <f>IF(A2405="","",IF(YEAR(A2405)&lt;&gt;Setup!$C$5,"",MONTH(A2405)))</f>
      </c>
    </row>
    <row r="2406" spans="1:8" x14ac:dyDescent="0.25">
      <c r="A2406" s="22"/>
      <c r="F2406" s="23"/>
      <c r="H2406" s="24">
        <f>IF(A2406="","",IF(YEAR(A2406)&lt;&gt;Setup!$C$5,"",MONTH(A2406)))</f>
      </c>
    </row>
    <row r="2407" spans="1:8" x14ac:dyDescent="0.25">
      <c r="A2407" s="22"/>
      <c r="F2407" s="23"/>
      <c r="H2407" s="24">
        <f>IF(A2407="","",IF(YEAR(A2407)&lt;&gt;Setup!$C$5,"",MONTH(A2407)))</f>
      </c>
    </row>
    <row r="2408" spans="1:8" x14ac:dyDescent="0.25">
      <c r="A2408" s="22"/>
      <c r="F2408" s="23"/>
      <c r="H2408" s="24">
        <f>IF(A2408="","",IF(YEAR(A2408)&lt;&gt;Setup!$C$5,"",MONTH(A2408)))</f>
      </c>
    </row>
    <row r="2409" spans="1:8" x14ac:dyDescent="0.25">
      <c r="A2409" s="22"/>
      <c r="F2409" s="23"/>
      <c r="H2409" s="24">
        <f>IF(A2409="","",IF(YEAR(A2409)&lt;&gt;Setup!$C$5,"",MONTH(A2409)))</f>
      </c>
    </row>
    <row r="2410" spans="1:8" x14ac:dyDescent="0.25">
      <c r="A2410" s="22"/>
      <c r="F2410" s="23"/>
      <c r="H2410" s="24">
        <f>IF(A2410="","",IF(YEAR(A2410)&lt;&gt;Setup!$C$5,"",MONTH(A2410)))</f>
      </c>
    </row>
    <row r="2411" spans="1:8" x14ac:dyDescent="0.25">
      <c r="A2411" s="22"/>
      <c r="F2411" s="23"/>
      <c r="H2411" s="24">
        <f>IF(A2411="","",IF(YEAR(A2411)&lt;&gt;Setup!$C$5,"",MONTH(A2411)))</f>
      </c>
    </row>
    <row r="2412" spans="1:8" x14ac:dyDescent="0.25">
      <c r="A2412" s="22"/>
      <c r="F2412" s="23"/>
      <c r="H2412" s="24">
        <f>IF(A2412="","",IF(YEAR(A2412)&lt;&gt;Setup!$C$5,"",MONTH(A2412)))</f>
      </c>
    </row>
    <row r="2413" spans="1:8" x14ac:dyDescent="0.25">
      <c r="A2413" s="22"/>
      <c r="F2413" s="23"/>
      <c r="H2413" s="24">
        <f>IF(A2413="","",IF(YEAR(A2413)&lt;&gt;Setup!$C$5,"",MONTH(A2413)))</f>
      </c>
    </row>
    <row r="2414" spans="1:8" x14ac:dyDescent="0.25">
      <c r="A2414" s="22"/>
      <c r="F2414" s="23"/>
      <c r="H2414" s="24">
        <f>IF(A2414="","",IF(YEAR(A2414)&lt;&gt;Setup!$C$5,"",MONTH(A2414)))</f>
      </c>
    </row>
    <row r="2415" spans="1:8" x14ac:dyDescent="0.25">
      <c r="A2415" s="22"/>
      <c r="F2415" s="23"/>
      <c r="H2415" s="24">
        <f>IF(A2415="","",IF(YEAR(A2415)&lt;&gt;Setup!$C$5,"",MONTH(A2415)))</f>
      </c>
    </row>
    <row r="2416" spans="1:8" x14ac:dyDescent="0.25">
      <c r="A2416" s="22"/>
      <c r="F2416" s="23"/>
      <c r="H2416" s="24">
        <f>IF(A2416="","",IF(YEAR(A2416)&lt;&gt;Setup!$C$5,"",MONTH(A2416)))</f>
      </c>
    </row>
    <row r="2417" spans="1:8" x14ac:dyDescent="0.25">
      <c r="A2417" s="22"/>
      <c r="F2417" s="23"/>
      <c r="H2417" s="24">
        <f>IF(A2417="","",IF(YEAR(A2417)&lt;&gt;Setup!$C$5,"",MONTH(A2417)))</f>
      </c>
    </row>
    <row r="2418" spans="1:8" x14ac:dyDescent="0.25">
      <c r="A2418" s="22"/>
      <c r="F2418" s="23"/>
      <c r="H2418" s="24">
        <f>IF(A2418="","",IF(YEAR(A2418)&lt;&gt;Setup!$C$5,"",MONTH(A2418)))</f>
      </c>
    </row>
    <row r="2419" spans="1:8" x14ac:dyDescent="0.25">
      <c r="A2419" s="22"/>
      <c r="F2419" s="23"/>
      <c r="H2419" s="24">
        <f>IF(A2419="","",IF(YEAR(A2419)&lt;&gt;Setup!$C$5,"",MONTH(A2419)))</f>
      </c>
    </row>
    <row r="2420" spans="1:8" x14ac:dyDescent="0.25">
      <c r="A2420" s="22"/>
      <c r="F2420" s="23"/>
      <c r="H2420" s="24">
        <f>IF(A2420="","",IF(YEAR(A2420)&lt;&gt;Setup!$C$5,"",MONTH(A2420)))</f>
      </c>
    </row>
    <row r="2421" spans="1:8" x14ac:dyDescent="0.25">
      <c r="A2421" s="22"/>
      <c r="F2421" s="23"/>
      <c r="H2421" s="24">
        <f>IF(A2421="","",IF(YEAR(A2421)&lt;&gt;Setup!$C$5,"",MONTH(A2421)))</f>
      </c>
    </row>
    <row r="2422" spans="1:8" x14ac:dyDescent="0.25">
      <c r="A2422" s="22"/>
      <c r="F2422" s="23"/>
      <c r="H2422" s="24">
        <f>IF(A2422="","",IF(YEAR(A2422)&lt;&gt;Setup!$C$5,"",MONTH(A2422)))</f>
      </c>
    </row>
    <row r="2423" spans="1:8" x14ac:dyDescent="0.25">
      <c r="A2423" s="22"/>
      <c r="F2423" s="23"/>
      <c r="H2423" s="24">
        <f>IF(A2423="","",IF(YEAR(A2423)&lt;&gt;Setup!$C$5,"",MONTH(A2423)))</f>
      </c>
    </row>
    <row r="2424" spans="1:8" x14ac:dyDescent="0.25">
      <c r="A2424" s="22"/>
      <c r="F2424" s="23"/>
      <c r="H2424" s="24">
        <f>IF(A2424="","",IF(YEAR(A2424)&lt;&gt;Setup!$C$5,"",MONTH(A2424)))</f>
      </c>
    </row>
    <row r="2425" spans="1:8" x14ac:dyDescent="0.25">
      <c r="A2425" s="22"/>
      <c r="F2425" s="23"/>
      <c r="H2425" s="24">
        <f>IF(A2425="","",IF(YEAR(A2425)&lt;&gt;Setup!$C$5,"",MONTH(A2425)))</f>
      </c>
    </row>
    <row r="2426" spans="1:8" x14ac:dyDescent="0.25">
      <c r="A2426" s="22"/>
      <c r="F2426" s="23"/>
      <c r="H2426" s="24">
        <f>IF(A2426="","",IF(YEAR(A2426)&lt;&gt;Setup!$C$5,"",MONTH(A2426)))</f>
      </c>
    </row>
    <row r="2427" spans="1:8" x14ac:dyDescent="0.25">
      <c r="A2427" s="22"/>
      <c r="F2427" s="23"/>
      <c r="H2427" s="24">
        <f>IF(A2427="","",IF(YEAR(A2427)&lt;&gt;Setup!$C$5,"",MONTH(A2427)))</f>
      </c>
    </row>
    <row r="2428" spans="1:8" x14ac:dyDescent="0.25">
      <c r="A2428" s="22"/>
      <c r="F2428" s="23"/>
      <c r="H2428" s="24">
        <f>IF(A2428="","",IF(YEAR(A2428)&lt;&gt;Setup!$C$5,"",MONTH(A2428)))</f>
      </c>
    </row>
    <row r="2429" spans="1:8" x14ac:dyDescent="0.25">
      <c r="A2429" s="22"/>
      <c r="F2429" s="23"/>
      <c r="H2429" s="24">
        <f>IF(A2429="","",IF(YEAR(A2429)&lt;&gt;Setup!$C$5,"",MONTH(A2429)))</f>
      </c>
    </row>
    <row r="2430" spans="1:8" x14ac:dyDescent="0.25">
      <c r="A2430" s="22"/>
      <c r="F2430" s="23"/>
      <c r="H2430" s="24">
        <f>IF(A2430="","",IF(YEAR(A2430)&lt;&gt;Setup!$C$5,"",MONTH(A2430)))</f>
      </c>
    </row>
    <row r="2431" spans="1:8" x14ac:dyDescent="0.25">
      <c r="A2431" s="22"/>
      <c r="F2431" s="23"/>
      <c r="H2431" s="24">
        <f>IF(A2431="","",IF(YEAR(A2431)&lt;&gt;Setup!$C$5,"",MONTH(A2431)))</f>
      </c>
    </row>
    <row r="2432" spans="1:8" x14ac:dyDescent="0.25">
      <c r="A2432" s="22"/>
      <c r="F2432" s="23"/>
      <c r="H2432" s="24">
        <f>IF(A2432="","",IF(YEAR(A2432)&lt;&gt;Setup!$C$5,"",MONTH(A2432)))</f>
      </c>
    </row>
    <row r="2433" spans="1:8" x14ac:dyDescent="0.25">
      <c r="A2433" s="22"/>
      <c r="F2433" s="23"/>
      <c r="H2433" s="24">
        <f>IF(A2433="","",IF(YEAR(A2433)&lt;&gt;Setup!$C$5,"",MONTH(A2433)))</f>
      </c>
    </row>
    <row r="2434" spans="1:8" x14ac:dyDescent="0.25">
      <c r="A2434" s="22"/>
      <c r="F2434" s="23"/>
      <c r="H2434" s="24">
        <f>IF(A2434="","",IF(YEAR(A2434)&lt;&gt;Setup!$C$5,"",MONTH(A2434)))</f>
      </c>
    </row>
    <row r="2435" spans="1:8" x14ac:dyDescent="0.25">
      <c r="A2435" s="22"/>
      <c r="F2435" s="23"/>
      <c r="H2435" s="24">
        <f>IF(A2435="","",IF(YEAR(A2435)&lt;&gt;Setup!$C$5,"",MONTH(A2435)))</f>
      </c>
    </row>
    <row r="2436" spans="1:8" x14ac:dyDescent="0.25">
      <c r="A2436" s="22"/>
      <c r="F2436" s="23"/>
      <c r="H2436" s="24">
        <f>IF(A2436="","",IF(YEAR(A2436)&lt;&gt;Setup!$C$5,"",MONTH(A2436)))</f>
      </c>
    </row>
    <row r="2437" spans="1:8" x14ac:dyDescent="0.25">
      <c r="A2437" s="22"/>
      <c r="F2437" s="23"/>
      <c r="H2437" s="24">
        <f>IF(A2437="","",IF(YEAR(A2437)&lt;&gt;Setup!$C$5,"",MONTH(A2437)))</f>
      </c>
    </row>
    <row r="2438" spans="1:8" x14ac:dyDescent="0.25">
      <c r="A2438" s="22"/>
      <c r="F2438" s="23"/>
      <c r="H2438" s="24">
        <f>IF(A2438="","",IF(YEAR(A2438)&lt;&gt;Setup!$C$5,"",MONTH(A2438)))</f>
      </c>
    </row>
    <row r="2439" spans="1:8" x14ac:dyDescent="0.25">
      <c r="A2439" s="22"/>
      <c r="F2439" s="23"/>
      <c r="H2439" s="24">
        <f>IF(A2439="","",IF(YEAR(A2439)&lt;&gt;Setup!$C$5,"",MONTH(A2439)))</f>
      </c>
    </row>
    <row r="2440" spans="1:8" x14ac:dyDescent="0.25">
      <c r="A2440" s="22"/>
      <c r="F2440" s="23"/>
      <c r="H2440" s="24">
        <f>IF(A2440="","",IF(YEAR(A2440)&lt;&gt;Setup!$C$5,"",MONTH(A2440)))</f>
      </c>
    </row>
    <row r="2441" spans="1:8" x14ac:dyDescent="0.25">
      <c r="A2441" s="22"/>
      <c r="F2441" s="23"/>
      <c r="H2441" s="24">
        <f>IF(A2441="","",IF(YEAR(A2441)&lt;&gt;Setup!$C$5,"",MONTH(A2441)))</f>
      </c>
    </row>
    <row r="2442" spans="1:8" x14ac:dyDescent="0.25">
      <c r="A2442" s="22"/>
      <c r="F2442" s="23"/>
      <c r="H2442" s="24">
        <f>IF(A2442="","",IF(YEAR(A2442)&lt;&gt;Setup!$C$5,"",MONTH(A2442)))</f>
      </c>
    </row>
    <row r="2443" spans="1:8" x14ac:dyDescent="0.25">
      <c r="A2443" s="22"/>
      <c r="F2443" s="23"/>
      <c r="H2443" s="24">
        <f>IF(A2443="","",IF(YEAR(A2443)&lt;&gt;Setup!$C$5,"",MONTH(A2443)))</f>
      </c>
    </row>
    <row r="2444" spans="1:8" x14ac:dyDescent="0.25">
      <c r="A2444" s="22"/>
      <c r="F2444" s="23"/>
      <c r="H2444" s="24">
        <f>IF(A2444="","",IF(YEAR(A2444)&lt;&gt;Setup!$C$5,"",MONTH(A2444)))</f>
      </c>
    </row>
    <row r="2445" spans="1:8" x14ac:dyDescent="0.25">
      <c r="A2445" s="22"/>
      <c r="F2445" s="23"/>
      <c r="H2445" s="24">
        <f>IF(A2445="","",IF(YEAR(A2445)&lt;&gt;Setup!$C$5,"",MONTH(A2445)))</f>
      </c>
    </row>
    <row r="2446" spans="1:8" x14ac:dyDescent="0.25">
      <c r="A2446" s="22"/>
      <c r="F2446" s="23"/>
      <c r="H2446" s="24">
        <f>IF(A2446="","",IF(YEAR(A2446)&lt;&gt;Setup!$C$5,"",MONTH(A2446)))</f>
      </c>
    </row>
    <row r="2447" spans="1:8" x14ac:dyDescent="0.25">
      <c r="A2447" s="22"/>
      <c r="F2447" s="23"/>
      <c r="H2447" s="24">
        <f>IF(A2447="","",IF(YEAR(A2447)&lt;&gt;Setup!$C$5,"",MONTH(A2447)))</f>
      </c>
    </row>
    <row r="2448" spans="1:8" x14ac:dyDescent="0.25">
      <c r="A2448" s="22"/>
      <c r="F2448" s="23"/>
      <c r="H2448" s="24">
        <f>IF(A2448="","",IF(YEAR(A2448)&lt;&gt;Setup!$C$5,"",MONTH(A2448)))</f>
      </c>
    </row>
    <row r="2449" spans="1:8" x14ac:dyDescent="0.25">
      <c r="A2449" s="22"/>
      <c r="F2449" s="23"/>
      <c r="H2449" s="24">
        <f>IF(A2449="","",IF(YEAR(A2449)&lt;&gt;Setup!$C$5,"",MONTH(A2449)))</f>
      </c>
    </row>
    <row r="2450" spans="1:8" x14ac:dyDescent="0.25">
      <c r="A2450" s="22"/>
      <c r="F2450" s="23"/>
      <c r="H2450" s="24">
        <f>IF(A2450="","",IF(YEAR(A2450)&lt;&gt;Setup!$C$5,"",MONTH(A2450)))</f>
      </c>
    </row>
    <row r="2451" spans="1:8" x14ac:dyDescent="0.25">
      <c r="A2451" s="22"/>
      <c r="F2451" s="23"/>
      <c r="H2451" s="24">
        <f>IF(A2451="","",IF(YEAR(A2451)&lt;&gt;Setup!$C$5,"",MONTH(A2451)))</f>
      </c>
    </row>
    <row r="2452" spans="1:8" x14ac:dyDescent="0.25">
      <c r="A2452" s="22"/>
      <c r="F2452" s="23"/>
      <c r="H2452" s="24">
        <f>IF(A2452="","",IF(YEAR(A2452)&lt;&gt;Setup!$C$5,"",MONTH(A2452)))</f>
      </c>
    </row>
    <row r="2453" spans="1:8" x14ac:dyDescent="0.25">
      <c r="A2453" s="22"/>
      <c r="F2453" s="23"/>
      <c r="H2453" s="24">
        <f>IF(A2453="","",IF(YEAR(A2453)&lt;&gt;Setup!$C$5,"",MONTH(A2453)))</f>
      </c>
    </row>
    <row r="2454" spans="1:8" x14ac:dyDescent="0.25">
      <c r="A2454" s="22"/>
      <c r="F2454" s="23"/>
      <c r="H2454" s="24">
        <f>IF(A2454="","",IF(YEAR(A2454)&lt;&gt;Setup!$C$5,"",MONTH(A2454)))</f>
      </c>
    </row>
    <row r="2455" spans="1:8" x14ac:dyDescent="0.25">
      <c r="A2455" s="22"/>
      <c r="F2455" s="23"/>
      <c r="H2455" s="24">
        <f>IF(A2455="","",IF(YEAR(A2455)&lt;&gt;Setup!$C$5,"",MONTH(A2455)))</f>
      </c>
    </row>
    <row r="2456" spans="1:8" x14ac:dyDescent="0.25">
      <c r="A2456" s="22"/>
      <c r="F2456" s="23"/>
      <c r="H2456" s="24">
        <f>IF(A2456="","",IF(YEAR(A2456)&lt;&gt;Setup!$C$5,"",MONTH(A2456)))</f>
      </c>
    </row>
    <row r="2457" spans="1:8" x14ac:dyDescent="0.25">
      <c r="A2457" s="22"/>
      <c r="F2457" s="23"/>
      <c r="H2457" s="24">
        <f>IF(A2457="","",IF(YEAR(A2457)&lt;&gt;Setup!$C$5,"",MONTH(A2457)))</f>
      </c>
    </row>
    <row r="2458" spans="1:8" x14ac:dyDescent="0.25">
      <c r="A2458" s="22"/>
      <c r="F2458" s="23"/>
      <c r="H2458" s="24">
        <f>IF(A2458="","",IF(YEAR(A2458)&lt;&gt;Setup!$C$5,"",MONTH(A2458)))</f>
      </c>
    </row>
    <row r="2459" spans="1:8" x14ac:dyDescent="0.25">
      <c r="A2459" s="22"/>
      <c r="F2459" s="23"/>
      <c r="H2459" s="24">
        <f>IF(A2459="","",IF(YEAR(A2459)&lt;&gt;Setup!$C$5,"",MONTH(A2459)))</f>
      </c>
    </row>
    <row r="2460" spans="1:8" x14ac:dyDescent="0.25">
      <c r="A2460" s="22"/>
      <c r="F2460" s="23"/>
      <c r="H2460" s="24">
        <f>IF(A2460="","",IF(YEAR(A2460)&lt;&gt;Setup!$C$5,"",MONTH(A2460)))</f>
      </c>
    </row>
    <row r="2461" spans="1:8" x14ac:dyDescent="0.25">
      <c r="A2461" s="22"/>
      <c r="F2461" s="23"/>
      <c r="H2461" s="24">
        <f>IF(A2461="","",IF(YEAR(A2461)&lt;&gt;Setup!$C$5,"",MONTH(A2461)))</f>
      </c>
    </row>
    <row r="2462" spans="1:8" x14ac:dyDescent="0.25">
      <c r="A2462" s="22"/>
      <c r="F2462" s="23"/>
      <c r="H2462" s="24">
        <f>IF(A2462="","",IF(YEAR(A2462)&lt;&gt;Setup!$C$5,"",MONTH(A2462)))</f>
      </c>
    </row>
    <row r="2463" spans="1:8" x14ac:dyDescent="0.25">
      <c r="A2463" s="22"/>
      <c r="F2463" s="23"/>
      <c r="H2463" s="24">
        <f>IF(A2463="","",IF(YEAR(A2463)&lt;&gt;Setup!$C$5,"",MONTH(A2463)))</f>
      </c>
    </row>
    <row r="2464" spans="1:8" x14ac:dyDescent="0.25">
      <c r="A2464" s="22"/>
      <c r="F2464" s="23"/>
      <c r="H2464" s="24">
        <f>IF(A2464="","",IF(YEAR(A2464)&lt;&gt;Setup!$C$5,"",MONTH(A2464)))</f>
      </c>
    </row>
    <row r="2465" spans="1:8" x14ac:dyDescent="0.25">
      <c r="A2465" s="22"/>
      <c r="F2465" s="23"/>
      <c r="H2465" s="24">
        <f>IF(A2465="","",IF(YEAR(A2465)&lt;&gt;Setup!$C$5,"",MONTH(A2465)))</f>
      </c>
    </row>
    <row r="2466" spans="1:8" x14ac:dyDescent="0.25">
      <c r="A2466" s="22"/>
      <c r="F2466" s="23"/>
      <c r="H2466" s="24">
        <f>IF(A2466="","",IF(YEAR(A2466)&lt;&gt;Setup!$C$5,"",MONTH(A2466)))</f>
      </c>
    </row>
    <row r="2467" spans="1:8" x14ac:dyDescent="0.25">
      <c r="A2467" s="22"/>
      <c r="F2467" s="23"/>
      <c r="H2467" s="24">
        <f>IF(A2467="","",IF(YEAR(A2467)&lt;&gt;Setup!$C$5,"",MONTH(A2467)))</f>
      </c>
    </row>
    <row r="2468" spans="1:8" x14ac:dyDescent="0.25">
      <c r="A2468" s="22"/>
      <c r="F2468" s="23"/>
      <c r="H2468" s="24">
        <f>IF(A2468="","",IF(YEAR(A2468)&lt;&gt;Setup!$C$5,"",MONTH(A2468)))</f>
      </c>
    </row>
    <row r="2469" spans="1:8" x14ac:dyDescent="0.25">
      <c r="A2469" s="22"/>
      <c r="F2469" s="23"/>
      <c r="H2469" s="24">
        <f>IF(A2469="","",IF(YEAR(A2469)&lt;&gt;Setup!$C$5,"",MONTH(A2469)))</f>
      </c>
    </row>
    <row r="2470" spans="1:8" x14ac:dyDescent="0.25">
      <c r="A2470" s="22"/>
      <c r="F2470" s="23"/>
      <c r="H2470" s="24">
        <f>IF(A2470="","",IF(YEAR(A2470)&lt;&gt;Setup!$C$5,"",MONTH(A2470)))</f>
      </c>
    </row>
    <row r="2471" spans="1:8" x14ac:dyDescent="0.25">
      <c r="A2471" s="22"/>
      <c r="F2471" s="23"/>
      <c r="H2471" s="24">
        <f>IF(A2471="","",IF(YEAR(A2471)&lt;&gt;Setup!$C$5,"",MONTH(A2471)))</f>
      </c>
    </row>
    <row r="2472" spans="1:8" x14ac:dyDescent="0.25">
      <c r="A2472" s="22"/>
      <c r="F2472" s="23"/>
      <c r="H2472" s="24">
        <f>IF(A2472="","",IF(YEAR(A2472)&lt;&gt;Setup!$C$5,"",MONTH(A2472)))</f>
      </c>
    </row>
    <row r="2473" spans="1:8" x14ac:dyDescent="0.25">
      <c r="A2473" s="22"/>
      <c r="F2473" s="23"/>
      <c r="H2473" s="24">
        <f>IF(A2473="","",IF(YEAR(A2473)&lt;&gt;Setup!$C$5,"",MONTH(A2473)))</f>
      </c>
    </row>
    <row r="2474" spans="1:8" x14ac:dyDescent="0.25">
      <c r="A2474" s="22"/>
      <c r="F2474" s="23"/>
      <c r="H2474" s="24">
        <f>IF(A2474="","",IF(YEAR(A2474)&lt;&gt;Setup!$C$5,"",MONTH(A2474)))</f>
      </c>
    </row>
    <row r="2475" spans="1:8" x14ac:dyDescent="0.25">
      <c r="A2475" s="22"/>
      <c r="F2475" s="23"/>
      <c r="H2475" s="24">
        <f>IF(A2475="","",IF(YEAR(A2475)&lt;&gt;Setup!$C$5,"",MONTH(A2475)))</f>
      </c>
    </row>
    <row r="2476" spans="1:8" x14ac:dyDescent="0.25">
      <c r="A2476" s="22"/>
      <c r="F2476" s="23"/>
      <c r="H2476" s="24">
        <f>IF(A2476="","",IF(YEAR(A2476)&lt;&gt;Setup!$C$5,"",MONTH(A2476)))</f>
      </c>
    </row>
    <row r="2477" spans="1:8" x14ac:dyDescent="0.25">
      <c r="A2477" s="22"/>
      <c r="F2477" s="23"/>
      <c r="H2477" s="24">
        <f>IF(A2477="","",IF(YEAR(A2477)&lt;&gt;Setup!$C$5,"",MONTH(A2477)))</f>
      </c>
    </row>
    <row r="2478" spans="1:8" x14ac:dyDescent="0.25">
      <c r="A2478" s="22"/>
      <c r="F2478" s="23"/>
      <c r="H2478" s="24">
        <f>IF(A2478="","",IF(YEAR(A2478)&lt;&gt;Setup!$C$5,"",MONTH(A2478)))</f>
      </c>
    </row>
    <row r="2479" spans="1:8" x14ac:dyDescent="0.25">
      <c r="A2479" s="22"/>
      <c r="F2479" s="23"/>
      <c r="H2479" s="24">
        <f>IF(A2479="","",IF(YEAR(A2479)&lt;&gt;Setup!$C$5,"",MONTH(A2479)))</f>
      </c>
    </row>
    <row r="2480" spans="1:8" x14ac:dyDescent="0.25">
      <c r="A2480" s="22"/>
      <c r="F2480" s="23"/>
      <c r="H2480" s="24">
        <f>IF(A2480="","",IF(YEAR(A2480)&lt;&gt;Setup!$C$5,"",MONTH(A2480)))</f>
      </c>
    </row>
    <row r="2481" spans="1:8" x14ac:dyDescent="0.25">
      <c r="A2481" s="22"/>
      <c r="F2481" s="23"/>
      <c r="H2481" s="24">
        <f>IF(A2481="","",IF(YEAR(A2481)&lt;&gt;Setup!$C$5,"",MONTH(A2481)))</f>
      </c>
    </row>
    <row r="2482" spans="1:8" x14ac:dyDescent="0.25">
      <c r="A2482" s="22"/>
      <c r="F2482" s="23"/>
      <c r="H2482" s="24">
        <f>IF(A2482="","",IF(YEAR(A2482)&lt;&gt;Setup!$C$5,"",MONTH(A2482)))</f>
      </c>
    </row>
    <row r="2483" spans="1:8" x14ac:dyDescent="0.25">
      <c r="A2483" s="22"/>
      <c r="F2483" s="23"/>
      <c r="H2483" s="24">
        <f>IF(A2483="","",IF(YEAR(A2483)&lt;&gt;Setup!$C$5,"",MONTH(A2483)))</f>
      </c>
    </row>
    <row r="2484" spans="1:8" x14ac:dyDescent="0.25">
      <c r="A2484" s="22"/>
      <c r="F2484" s="23"/>
      <c r="H2484" s="24">
        <f>IF(A2484="","",IF(YEAR(A2484)&lt;&gt;Setup!$C$5,"",MONTH(A2484)))</f>
      </c>
    </row>
    <row r="2485" spans="1:8" x14ac:dyDescent="0.25">
      <c r="A2485" s="22"/>
      <c r="F2485" s="23"/>
      <c r="H2485" s="24">
        <f>IF(A2485="","",IF(YEAR(A2485)&lt;&gt;Setup!$C$5,"",MONTH(A2485)))</f>
      </c>
    </row>
    <row r="2486" spans="1:8" x14ac:dyDescent="0.25">
      <c r="A2486" s="22"/>
      <c r="F2486" s="23"/>
      <c r="H2486" s="24">
        <f>IF(A2486="","",IF(YEAR(A2486)&lt;&gt;Setup!$C$5,"",MONTH(A2486)))</f>
      </c>
    </row>
    <row r="2487" spans="1:8" x14ac:dyDescent="0.25">
      <c r="A2487" s="22"/>
      <c r="F2487" s="23"/>
      <c r="H2487" s="24">
        <f>IF(A2487="","",IF(YEAR(A2487)&lt;&gt;Setup!$C$5,"",MONTH(A2487)))</f>
      </c>
    </row>
    <row r="2488" spans="1:8" x14ac:dyDescent="0.25">
      <c r="A2488" s="22"/>
      <c r="F2488" s="23"/>
      <c r="H2488" s="24">
        <f>IF(A2488="","",IF(YEAR(A2488)&lt;&gt;Setup!$C$5,"",MONTH(A2488)))</f>
      </c>
    </row>
    <row r="2489" spans="1:8" x14ac:dyDescent="0.25">
      <c r="A2489" s="22"/>
      <c r="F2489" s="23"/>
      <c r="H2489" s="24">
        <f>IF(A2489="","",IF(YEAR(A2489)&lt;&gt;Setup!$C$5,"",MONTH(A2489)))</f>
      </c>
    </row>
    <row r="2490" spans="1:8" x14ac:dyDescent="0.25">
      <c r="A2490" s="22"/>
      <c r="F2490" s="23"/>
      <c r="H2490" s="24">
        <f>IF(A2490="","",IF(YEAR(A2490)&lt;&gt;Setup!$C$5,"",MONTH(A2490)))</f>
      </c>
    </row>
    <row r="2491" spans="1:8" x14ac:dyDescent="0.25">
      <c r="A2491" s="22"/>
      <c r="F2491" s="23"/>
      <c r="H2491" s="24">
        <f>IF(A2491="","",IF(YEAR(A2491)&lt;&gt;Setup!$C$5,"",MONTH(A2491)))</f>
      </c>
    </row>
    <row r="2492" spans="1:8" x14ac:dyDescent="0.25">
      <c r="A2492" s="22"/>
      <c r="F2492" s="23"/>
      <c r="H2492" s="24">
        <f>IF(A2492="","",IF(YEAR(A2492)&lt;&gt;Setup!$C$5,"",MONTH(A2492)))</f>
      </c>
    </row>
    <row r="2493" spans="1:8" x14ac:dyDescent="0.25">
      <c r="A2493" s="22"/>
      <c r="F2493" s="23"/>
      <c r="H2493" s="24">
        <f>IF(A2493="","",IF(YEAR(A2493)&lt;&gt;Setup!$C$5,"",MONTH(A2493)))</f>
      </c>
    </row>
    <row r="2494" spans="1:8" x14ac:dyDescent="0.25">
      <c r="A2494" s="22"/>
      <c r="F2494" s="23"/>
      <c r="H2494" s="24">
        <f>IF(A2494="","",IF(YEAR(A2494)&lt;&gt;Setup!$C$5,"",MONTH(A2494)))</f>
      </c>
    </row>
    <row r="2495" spans="1:8" x14ac:dyDescent="0.25">
      <c r="A2495" s="22"/>
      <c r="F2495" s="23"/>
      <c r="H2495" s="24">
        <f>IF(A2495="","",IF(YEAR(A2495)&lt;&gt;Setup!$C$5,"",MONTH(A2495)))</f>
      </c>
    </row>
    <row r="2496" spans="1:8" x14ac:dyDescent="0.25">
      <c r="A2496" s="22"/>
      <c r="F2496" s="23"/>
      <c r="H2496" s="24">
        <f>IF(A2496="","",IF(YEAR(A2496)&lt;&gt;Setup!$C$5,"",MONTH(A2496)))</f>
      </c>
    </row>
    <row r="2497" spans="1:8" x14ac:dyDescent="0.25">
      <c r="A2497" s="22"/>
      <c r="F2497" s="23"/>
      <c r="H2497" s="24">
        <f>IF(A2497="","",IF(YEAR(A2497)&lt;&gt;Setup!$C$5,"",MONTH(A2497)))</f>
      </c>
    </row>
    <row r="2498" spans="1:8" x14ac:dyDescent="0.25">
      <c r="A2498" s="22"/>
      <c r="F2498" s="23"/>
      <c r="H2498" s="24">
        <f>IF(A2498="","",IF(YEAR(A2498)&lt;&gt;Setup!$C$5,"",MONTH(A2498)))</f>
      </c>
    </row>
    <row r="2499" spans="1:8" x14ac:dyDescent="0.25">
      <c r="A2499" s="22"/>
      <c r="F2499" s="23"/>
      <c r="H2499" s="24">
        <f>IF(A2499="","",IF(YEAR(A2499)&lt;&gt;Setup!$C$5,"",MONTH(A2499)))</f>
      </c>
    </row>
    <row r="2500" spans="1:8" x14ac:dyDescent="0.25">
      <c r="A2500" s="22"/>
      <c r="F2500" s="23"/>
      <c r="H2500" s="24">
        <f>IF(A2500="","",IF(YEAR(A2500)&lt;&gt;Setup!$C$5,"",MONTH(A2500)))</f>
      </c>
    </row>
    <row r="2501" spans="1:8" x14ac:dyDescent="0.25">
      <c r="A2501" s="22"/>
      <c r="F2501" s="23"/>
      <c r="H2501" s="24">
        <f>IF(A2501="","",IF(YEAR(A2501)&lt;&gt;Setup!$C$5,"",MONTH(A2501)))</f>
      </c>
    </row>
  </sheetData>
  <autoFilter ref="A1:H1"/>
  <dataValidations count="4">
    <dataValidation type="date" operator="greaterThan" allowBlank="1" sqref="A2:A2501">
      <formula1>36525</formula1>
    </dataValidation>
    <dataValidation type="list" allowBlank="1" sqref="D2:D2501">
      <formula1>Lists!$B$1:$B$44</formula1>
    </dataValidation>
    <dataValidation type="list" allowBlank="1" sqref="E2:E2501">
      <formula1>Lists!$C$1:$C$10</formula1>
    </dataValidation>
    <dataValidation type="list" allowBlank="1" sqref="G2:G2501">
      <formula1>Lists!$C$1:$C$10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"/>
  <sheetViews>
    <sheetView workbookViewId="0" showGridLines="0">
      <pane xSplit="2" ySplit="3" topLeftCell="C4" activePane="bottomRight" state="frozen"/>
      <selection pane="bottomRight"/>
    </sheetView>
  </sheetViews>
  <sheetFormatPr defaultRowHeight="18" outlineLevelRow="0" outlineLevelCol="0" x14ac:dyDescent="55" customHeight="1"/>
  <cols>
    <col min="1" max="1" width="30" customWidth="1"/>
    <col min="2" max="2" width="8" customWidth="1"/>
    <col min="3" max="14" width="12" customWidth="1"/>
    <col min="15" max="15" width="14" customWidth="1"/>
    <col min="16" max="16" width="4" hidden="1" customWidth="1"/>
  </cols>
  <sheetData>
    <row r="1" ht="32" customHeight="1" spans="1:1" x14ac:dyDescent="0.25">
      <c r="A1" s="5" t="s">
        <v>135</v>
      </c>
    </row>
    <row r="2" spans="1:14" x14ac:dyDescent="0.25">
      <c r="A2" s="2" t="s">
        <v>136</v>
      </c>
      <c r="C2" s="25">
        <v>1</v>
      </c>
      <c r="D2" s="25">
        <v>2</v>
      </c>
      <c r="E2" s="25">
        <v>3</v>
      </c>
      <c r="F2" s="25">
        <v>4</v>
      </c>
      <c r="G2" s="25">
        <v>5</v>
      </c>
      <c r="H2" s="25">
        <v>6</v>
      </c>
      <c r="I2" s="25">
        <v>7</v>
      </c>
      <c r="J2" s="25">
        <v>8</v>
      </c>
      <c r="K2" s="25">
        <v>9</v>
      </c>
      <c r="L2" s="25">
        <v>10</v>
      </c>
      <c r="M2" s="25">
        <v>11</v>
      </c>
      <c r="N2" s="25">
        <v>12</v>
      </c>
    </row>
    <row r="3" ht="30" customHeight="1" spans="1:15" x14ac:dyDescent="0.25">
      <c r="A3" s="13" t="s">
        <v>39</v>
      </c>
      <c r="B3" s="13" t="s">
        <v>137</v>
      </c>
      <c r="C3" s="13" t="s">
        <v>25</v>
      </c>
      <c r="D3" s="13" t="s">
        <v>26</v>
      </c>
      <c r="E3" s="13" t="s">
        <v>27</v>
      </c>
      <c r="F3" s="13" t="s">
        <v>28</v>
      </c>
      <c r="G3" s="13" t="s">
        <v>29</v>
      </c>
      <c r="H3" s="13" t="s">
        <v>30</v>
      </c>
      <c r="I3" s="13" t="s">
        <v>31</v>
      </c>
      <c r="J3" s="13" t="s">
        <v>32</v>
      </c>
      <c r="K3" s="13" t="s">
        <v>33</v>
      </c>
      <c r="L3" s="13" t="s">
        <v>34</v>
      </c>
      <c r="M3" s="13" t="s">
        <v>35</v>
      </c>
      <c r="N3" s="13" t="s">
        <v>36</v>
      </c>
      <c r="O3" s="13" t="s">
        <v>138</v>
      </c>
    </row>
    <row r="4" spans="1:1" x14ac:dyDescent="0.25">
      <c r="A4" s="12" t="s">
        <v>16</v>
      </c>
    </row>
    <row r="5" spans="1:15" x14ac:dyDescent="0.25">
      <c r="A5" s="17">
        <f>IF(Setup!$B$26="","",Setup!$B$26)</f>
      </c>
      <c r="B5" s="26">
        <f>Setup!$C$26&amp;""</f>
      </c>
      <c r="C5" s="27">
        <f>IF($A5="",0,SUMIFS(Income!$H$2:$H$2501,Income!$D$2:$D$2501,$A5,Income!$I$2:$I$2501,C$2))</f>
      </c>
      <c r="D5" s="27">
        <f>IF($A5="",0,SUMIFS(Income!$H$2:$H$2501,Income!$D$2:$D$2501,$A5,Income!$I$2:$I$2501,D$2))</f>
      </c>
      <c r="E5" s="27">
        <f>IF($A5="",0,SUMIFS(Income!$H$2:$H$2501,Income!$D$2:$D$2501,$A5,Income!$I$2:$I$2501,E$2))</f>
      </c>
      <c r="F5" s="27">
        <f>IF($A5="",0,SUMIFS(Income!$H$2:$H$2501,Income!$D$2:$D$2501,$A5,Income!$I$2:$I$2501,F$2))</f>
      </c>
      <c r="G5" s="27">
        <f>IF($A5="",0,SUMIFS(Income!$H$2:$H$2501,Income!$D$2:$D$2501,$A5,Income!$I$2:$I$2501,G$2))</f>
      </c>
      <c r="H5" s="27">
        <f>IF($A5="",0,SUMIFS(Income!$H$2:$H$2501,Income!$D$2:$D$2501,$A5,Income!$I$2:$I$2501,H$2))</f>
      </c>
      <c r="I5" s="27">
        <f>IF($A5="",0,SUMIFS(Income!$H$2:$H$2501,Income!$D$2:$D$2501,$A5,Income!$I$2:$I$2501,I$2))</f>
      </c>
      <c r="J5" s="27">
        <f>IF($A5="",0,SUMIFS(Income!$H$2:$H$2501,Income!$D$2:$D$2501,$A5,Income!$I$2:$I$2501,J$2))</f>
      </c>
      <c r="K5" s="27">
        <f>IF($A5="",0,SUMIFS(Income!$H$2:$H$2501,Income!$D$2:$D$2501,$A5,Income!$I$2:$I$2501,K$2))</f>
      </c>
      <c r="L5" s="27">
        <f>IF($A5="",0,SUMIFS(Income!$H$2:$H$2501,Income!$D$2:$D$2501,$A5,Income!$I$2:$I$2501,L$2))</f>
      </c>
      <c r="M5" s="27">
        <f>IF($A5="",0,SUMIFS(Income!$H$2:$H$2501,Income!$D$2:$D$2501,$A5,Income!$I$2:$I$2501,M$2))</f>
      </c>
      <c r="N5" s="27">
        <f>IF($A5="",0,SUMIFS(Income!$H$2:$H$2501,Income!$D$2:$D$2501,$A5,Income!$I$2:$I$2501,N$2))</f>
      </c>
      <c r="O5" s="28">
        <f>SUM(C5:N5)</f>
      </c>
    </row>
    <row r="6" spans="1:15" x14ac:dyDescent="0.25">
      <c r="A6" s="17">
        <f>IF(Setup!$B$27="","",Setup!$B$27)</f>
      </c>
      <c r="B6" s="26">
        <f>Setup!$C$27&amp;""</f>
      </c>
      <c r="C6" s="27">
        <f>IF($A6="",0,SUMIFS(Income!$H$2:$H$2501,Income!$D$2:$D$2501,$A6,Income!$I$2:$I$2501,C$2))</f>
      </c>
      <c r="D6" s="27">
        <f>IF($A6="",0,SUMIFS(Income!$H$2:$H$2501,Income!$D$2:$D$2501,$A6,Income!$I$2:$I$2501,D$2))</f>
      </c>
      <c r="E6" s="27">
        <f>IF($A6="",0,SUMIFS(Income!$H$2:$H$2501,Income!$D$2:$D$2501,$A6,Income!$I$2:$I$2501,E$2))</f>
      </c>
      <c r="F6" s="27">
        <f>IF($A6="",0,SUMIFS(Income!$H$2:$H$2501,Income!$D$2:$D$2501,$A6,Income!$I$2:$I$2501,F$2))</f>
      </c>
      <c r="G6" s="27">
        <f>IF($A6="",0,SUMIFS(Income!$H$2:$H$2501,Income!$D$2:$D$2501,$A6,Income!$I$2:$I$2501,G$2))</f>
      </c>
      <c r="H6" s="27">
        <f>IF($A6="",0,SUMIFS(Income!$H$2:$H$2501,Income!$D$2:$D$2501,$A6,Income!$I$2:$I$2501,H$2))</f>
      </c>
      <c r="I6" s="27">
        <f>IF($A6="",0,SUMIFS(Income!$H$2:$H$2501,Income!$D$2:$D$2501,$A6,Income!$I$2:$I$2501,I$2))</f>
      </c>
      <c r="J6" s="27">
        <f>IF($A6="",0,SUMIFS(Income!$H$2:$H$2501,Income!$D$2:$D$2501,$A6,Income!$I$2:$I$2501,J$2))</f>
      </c>
      <c r="K6" s="27">
        <f>IF($A6="",0,SUMIFS(Income!$H$2:$H$2501,Income!$D$2:$D$2501,$A6,Income!$I$2:$I$2501,K$2))</f>
      </c>
      <c r="L6" s="27">
        <f>IF($A6="",0,SUMIFS(Income!$H$2:$H$2501,Income!$D$2:$D$2501,$A6,Income!$I$2:$I$2501,L$2))</f>
      </c>
      <c r="M6" s="27">
        <f>IF($A6="",0,SUMIFS(Income!$H$2:$H$2501,Income!$D$2:$D$2501,$A6,Income!$I$2:$I$2501,M$2))</f>
      </c>
      <c r="N6" s="27">
        <f>IF($A6="",0,SUMIFS(Income!$H$2:$H$2501,Income!$D$2:$D$2501,$A6,Income!$I$2:$I$2501,N$2))</f>
      </c>
      <c r="O6" s="28">
        <f>SUM(C6:N6)</f>
      </c>
    </row>
    <row r="7" spans="1:15" x14ac:dyDescent="0.25">
      <c r="A7" s="17">
        <f>IF(Setup!$B$28="","",Setup!$B$28)</f>
      </c>
      <c r="B7" s="26">
        <f>Setup!$C$28&amp;""</f>
      </c>
      <c r="C7" s="27">
        <f>IF($A7="",0,SUMIFS(Income!$H$2:$H$2501,Income!$D$2:$D$2501,$A7,Income!$I$2:$I$2501,C$2))</f>
      </c>
      <c r="D7" s="27">
        <f>IF($A7="",0,SUMIFS(Income!$H$2:$H$2501,Income!$D$2:$D$2501,$A7,Income!$I$2:$I$2501,D$2))</f>
      </c>
      <c r="E7" s="27">
        <f>IF($A7="",0,SUMIFS(Income!$H$2:$H$2501,Income!$D$2:$D$2501,$A7,Income!$I$2:$I$2501,E$2))</f>
      </c>
      <c r="F7" s="27">
        <f>IF($A7="",0,SUMIFS(Income!$H$2:$H$2501,Income!$D$2:$D$2501,$A7,Income!$I$2:$I$2501,F$2))</f>
      </c>
      <c r="G7" s="27">
        <f>IF($A7="",0,SUMIFS(Income!$H$2:$H$2501,Income!$D$2:$D$2501,$A7,Income!$I$2:$I$2501,G$2))</f>
      </c>
      <c r="H7" s="27">
        <f>IF($A7="",0,SUMIFS(Income!$H$2:$H$2501,Income!$D$2:$D$2501,$A7,Income!$I$2:$I$2501,H$2))</f>
      </c>
      <c r="I7" s="27">
        <f>IF($A7="",0,SUMIFS(Income!$H$2:$H$2501,Income!$D$2:$D$2501,$A7,Income!$I$2:$I$2501,I$2))</f>
      </c>
      <c r="J7" s="27">
        <f>IF($A7="",0,SUMIFS(Income!$H$2:$H$2501,Income!$D$2:$D$2501,$A7,Income!$I$2:$I$2501,J$2))</f>
      </c>
      <c r="K7" s="27">
        <f>IF($A7="",0,SUMIFS(Income!$H$2:$H$2501,Income!$D$2:$D$2501,$A7,Income!$I$2:$I$2501,K$2))</f>
      </c>
      <c r="L7" s="27">
        <f>IF($A7="",0,SUMIFS(Income!$H$2:$H$2501,Income!$D$2:$D$2501,$A7,Income!$I$2:$I$2501,L$2))</f>
      </c>
      <c r="M7" s="27">
        <f>IF($A7="",0,SUMIFS(Income!$H$2:$H$2501,Income!$D$2:$D$2501,$A7,Income!$I$2:$I$2501,M$2))</f>
      </c>
      <c r="N7" s="27">
        <f>IF($A7="",0,SUMIFS(Income!$H$2:$H$2501,Income!$D$2:$D$2501,$A7,Income!$I$2:$I$2501,N$2))</f>
      </c>
      <c r="O7" s="28">
        <f>SUM(C7:N7)</f>
      </c>
    </row>
    <row r="8" spans="1:15" x14ac:dyDescent="0.25">
      <c r="A8" s="17">
        <f>IF(Setup!$B$29="","",Setup!$B$29)</f>
      </c>
      <c r="B8" s="26">
        <f>Setup!$C$29&amp;""</f>
      </c>
      <c r="C8" s="27">
        <f>IF($A8="",0,SUMIFS(Income!$H$2:$H$2501,Income!$D$2:$D$2501,$A8,Income!$I$2:$I$2501,C$2))</f>
      </c>
      <c r="D8" s="27">
        <f>IF($A8="",0,SUMIFS(Income!$H$2:$H$2501,Income!$D$2:$D$2501,$A8,Income!$I$2:$I$2501,D$2))</f>
      </c>
      <c r="E8" s="27">
        <f>IF($A8="",0,SUMIFS(Income!$H$2:$H$2501,Income!$D$2:$D$2501,$A8,Income!$I$2:$I$2501,E$2))</f>
      </c>
      <c r="F8" s="27">
        <f>IF($A8="",0,SUMIFS(Income!$H$2:$H$2501,Income!$D$2:$D$2501,$A8,Income!$I$2:$I$2501,F$2))</f>
      </c>
      <c r="G8" s="27">
        <f>IF($A8="",0,SUMIFS(Income!$H$2:$H$2501,Income!$D$2:$D$2501,$A8,Income!$I$2:$I$2501,G$2))</f>
      </c>
      <c r="H8" s="27">
        <f>IF($A8="",0,SUMIFS(Income!$H$2:$H$2501,Income!$D$2:$D$2501,$A8,Income!$I$2:$I$2501,H$2))</f>
      </c>
      <c r="I8" s="27">
        <f>IF($A8="",0,SUMIFS(Income!$H$2:$H$2501,Income!$D$2:$D$2501,$A8,Income!$I$2:$I$2501,I$2))</f>
      </c>
      <c r="J8" s="27">
        <f>IF($A8="",0,SUMIFS(Income!$H$2:$H$2501,Income!$D$2:$D$2501,$A8,Income!$I$2:$I$2501,J$2))</f>
      </c>
      <c r="K8" s="27">
        <f>IF($A8="",0,SUMIFS(Income!$H$2:$H$2501,Income!$D$2:$D$2501,$A8,Income!$I$2:$I$2501,K$2))</f>
      </c>
      <c r="L8" s="27">
        <f>IF($A8="",0,SUMIFS(Income!$H$2:$H$2501,Income!$D$2:$D$2501,$A8,Income!$I$2:$I$2501,L$2))</f>
      </c>
      <c r="M8" s="27">
        <f>IF($A8="",0,SUMIFS(Income!$H$2:$H$2501,Income!$D$2:$D$2501,$A8,Income!$I$2:$I$2501,M$2))</f>
      </c>
      <c r="N8" s="27">
        <f>IF($A8="",0,SUMIFS(Income!$H$2:$H$2501,Income!$D$2:$D$2501,$A8,Income!$I$2:$I$2501,N$2))</f>
      </c>
      <c r="O8" s="28">
        <f>SUM(C8:N8)</f>
      </c>
    </row>
    <row r="9" spans="1:15" x14ac:dyDescent="0.25">
      <c r="A9" s="17">
        <f>IF(Setup!$B$30="","",Setup!$B$30)</f>
      </c>
      <c r="B9" s="26">
        <f>Setup!$C$30&amp;""</f>
      </c>
      <c r="C9" s="27">
        <f>IF($A9="",0,SUMIFS(Income!$H$2:$H$2501,Income!$D$2:$D$2501,$A9,Income!$I$2:$I$2501,C$2))</f>
      </c>
      <c r="D9" s="27">
        <f>IF($A9="",0,SUMIFS(Income!$H$2:$H$2501,Income!$D$2:$D$2501,$A9,Income!$I$2:$I$2501,D$2))</f>
      </c>
      <c r="E9" s="27">
        <f>IF($A9="",0,SUMIFS(Income!$H$2:$H$2501,Income!$D$2:$D$2501,$A9,Income!$I$2:$I$2501,E$2))</f>
      </c>
      <c r="F9" s="27">
        <f>IF($A9="",0,SUMIFS(Income!$H$2:$H$2501,Income!$D$2:$D$2501,$A9,Income!$I$2:$I$2501,F$2))</f>
      </c>
      <c r="G9" s="27">
        <f>IF($A9="",0,SUMIFS(Income!$H$2:$H$2501,Income!$D$2:$D$2501,$A9,Income!$I$2:$I$2501,G$2))</f>
      </c>
      <c r="H9" s="27">
        <f>IF($A9="",0,SUMIFS(Income!$H$2:$H$2501,Income!$D$2:$D$2501,$A9,Income!$I$2:$I$2501,H$2))</f>
      </c>
      <c r="I9" s="27">
        <f>IF($A9="",0,SUMIFS(Income!$H$2:$H$2501,Income!$D$2:$D$2501,$A9,Income!$I$2:$I$2501,I$2))</f>
      </c>
      <c r="J9" s="27">
        <f>IF($A9="",0,SUMIFS(Income!$H$2:$H$2501,Income!$D$2:$D$2501,$A9,Income!$I$2:$I$2501,J$2))</f>
      </c>
      <c r="K9" s="27">
        <f>IF($A9="",0,SUMIFS(Income!$H$2:$H$2501,Income!$D$2:$D$2501,$A9,Income!$I$2:$I$2501,K$2))</f>
      </c>
      <c r="L9" s="27">
        <f>IF($A9="",0,SUMIFS(Income!$H$2:$H$2501,Income!$D$2:$D$2501,$A9,Income!$I$2:$I$2501,L$2))</f>
      </c>
      <c r="M9" s="27">
        <f>IF($A9="",0,SUMIFS(Income!$H$2:$H$2501,Income!$D$2:$D$2501,$A9,Income!$I$2:$I$2501,M$2))</f>
      </c>
      <c r="N9" s="27">
        <f>IF($A9="",0,SUMIFS(Income!$H$2:$H$2501,Income!$D$2:$D$2501,$A9,Income!$I$2:$I$2501,N$2))</f>
      </c>
      <c r="O9" s="28">
        <f>SUM(C9:N9)</f>
      </c>
    </row>
    <row r="10" spans="1:15" x14ac:dyDescent="0.25">
      <c r="A10" s="17">
        <f>IF(Setup!$B$31="","",Setup!$B$31)</f>
      </c>
      <c r="B10" s="26">
        <f>Setup!$C$31&amp;""</f>
      </c>
      <c r="C10" s="27">
        <f>IF($A10="",0,SUMIFS(Income!$H$2:$H$2501,Income!$D$2:$D$2501,$A10,Income!$I$2:$I$2501,C$2))</f>
      </c>
      <c r="D10" s="27">
        <f>IF($A10="",0,SUMIFS(Income!$H$2:$H$2501,Income!$D$2:$D$2501,$A10,Income!$I$2:$I$2501,D$2))</f>
      </c>
      <c r="E10" s="27">
        <f>IF($A10="",0,SUMIFS(Income!$H$2:$H$2501,Income!$D$2:$D$2501,$A10,Income!$I$2:$I$2501,E$2))</f>
      </c>
      <c r="F10" s="27">
        <f>IF($A10="",0,SUMIFS(Income!$H$2:$H$2501,Income!$D$2:$D$2501,$A10,Income!$I$2:$I$2501,F$2))</f>
      </c>
      <c r="G10" s="27">
        <f>IF($A10="",0,SUMIFS(Income!$H$2:$H$2501,Income!$D$2:$D$2501,$A10,Income!$I$2:$I$2501,G$2))</f>
      </c>
      <c r="H10" s="27">
        <f>IF($A10="",0,SUMIFS(Income!$H$2:$H$2501,Income!$D$2:$D$2501,$A10,Income!$I$2:$I$2501,H$2))</f>
      </c>
      <c r="I10" s="27">
        <f>IF($A10="",0,SUMIFS(Income!$H$2:$H$2501,Income!$D$2:$D$2501,$A10,Income!$I$2:$I$2501,I$2))</f>
      </c>
      <c r="J10" s="27">
        <f>IF($A10="",0,SUMIFS(Income!$H$2:$H$2501,Income!$D$2:$D$2501,$A10,Income!$I$2:$I$2501,J$2))</f>
      </c>
      <c r="K10" s="27">
        <f>IF($A10="",0,SUMIFS(Income!$H$2:$H$2501,Income!$D$2:$D$2501,$A10,Income!$I$2:$I$2501,K$2))</f>
      </c>
      <c r="L10" s="27">
        <f>IF($A10="",0,SUMIFS(Income!$H$2:$H$2501,Income!$D$2:$D$2501,$A10,Income!$I$2:$I$2501,L$2))</f>
      </c>
      <c r="M10" s="27">
        <f>IF($A10="",0,SUMIFS(Income!$H$2:$H$2501,Income!$D$2:$D$2501,$A10,Income!$I$2:$I$2501,M$2))</f>
      </c>
      <c r="N10" s="27">
        <f>IF($A10="",0,SUMIFS(Income!$H$2:$H$2501,Income!$D$2:$D$2501,$A10,Income!$I$2:$I$2501,N$2))</f>
      </c>
      <c r="O10" s="28">
        <f>SUM(C10:N10)</f>
      </c>
    </row>
    <row r="11" spans="1:15" x14ac:dyDescent="0.25">
      <c r="A11" s="17">
        <f>IF(Setup!$B$32="","",Setup!$B$32)</f>
      </c>
      <c r="B11" s="26">
        <f>Setup!$C$32&amp;""</f>
      </c>
      <c r="C11" s="27">
        <f>IF($A11="",0,SUMIFS(Income!$H$2:$H$2501,Income!$D$2:$D$2501,$A11,Income!$I$2:$I$2501,C$2))</f>
      </c>
      <c r="D11" s="27">
        <f>IF($A11="",0,SUMIFS(Income!$H$2:$H$2501,Income!$D$2:$D$2501,$A11,Income!$I$2:$I$2501,D$2))</f>
      </c>
      <c r="E11" s="27">
        <f>IF($A11="",0,SUMIFS(Income!$H$2:$H$2501,Income!$D$2:$D$2501,$A11,Income!$I$2:$I$2501,E$2))</f>
      </c>
      <c r="F11" s="27">
        <f>IF($A11="",0,SUMIFS(Income!$H$2:$H$2501,Income!$D$2:$D$2501,$A11,Income!$I$2:$I$2501,F$2))</f>
      </c>
      <c r="G11" s="27">
        <f>IF($A11="",0,SUMIFS(Income!$H$2:$H$2501,Income!$D$2:$D$2501,$A11,Income!$I$2:$I$2501,G$2))</f>
      </c>
      <c r="H11" s="27">
        <f>IF($A11="",0,SUMIFS(Income!$H$2:$H$2501,Income!$D$2:$D$2501,$A11,Income!$I$2:$I$2501,H$2))</f>
      </c>
      <c r="I11" s="27">
        <f>IF($A11="",0,SUMIFS(Income!$H$2:$H$2501,Income!$D$2:$D$2501,$A11,Income!$I$2:$I$2501,I$2))</f>
      </c>
      <c r="J11" s="27">
        <f>IF($A11="",0,SUMIFS(Income!$H$2:$H$2501,Income!$D$2:$D$2501,$A11,Income!$I$2:$I$2501,J$2))</f>
      </c>
      <c r="K11" s="27">
        <f>IF($A11="",0,SUMIFS(Income!$H$2:$H$2501,Income!$D$2:$D$2501,$A11,Income!$I$2:$I$2501,K$2))</f>
      </c>
      <c r="L11" s="27">
        <f>IF($A11="",0,SUMIFS(Income!$H$2:$H$2501,Income!$D$2:$D$2501,$A11,Income!$I$2:$I$2501,L$2))</f>
      </c>
      <c r="M11" s="27">
        <f>IF($A11="",0,SUMIFS(Income!$H$2:$H$2501,Income!$D$2:$D$2501,$A11,Income!$I$2:$I$2501,M$2))</f>
      </c>
      <c r="N11" s="27">
        <f>IF($A11="",0,SUMIFS(Income!$H$2:$H$2501,Income!$D$2:$D$2501,$A11,Income!$I$2:$I$2501,N$2))</f>
      </c>
      <c r="O11" s="28">
        <f>SUM(C11:N11)</f>
      </c>
    </row>
    <row r="12" spans="1:15" x14ac:dyDescent="0.25">
      <c r="A12" s="17">
        <f>IF(Setup!$B$33="","",Setup!$B$33)</f>
      </c>
      <c r="B12" s="26">
        <f>Setup!$C$33&amp;""</f>
      </c>
      <c r="C12" s="27">
        <f>IF($A12="",0,SUMIFS(Income!$H$2:$H$2501,Income!$D$2:$D$2501,$A12,Income!$I$2:$I$2501,C$2))</f>
      </c>
      <c r="D12" s="27">
        <f>IF($A12="",0,SUMIFS(Income!$H$2:$H$2501,Income!$D$2:$D$2501,$A12,Income!$I$2:$I$2501,D$2))</f>
      </c>
      <c r="E12" s="27">
        <f>IF($A12="",0,SUMIFS(Income!$H$2:$H$2501,Income!$D$2:$D$2501,$A12,Income!$I$2:$I$2501,E$2))</f>
      </c>
      <c r="F12" s="27">
        <f>IF($A12="",0,SUMIFS(Income!$H$2:$H$2501,Income!$D$2:$D$2501,$A12,Income!$I$2:$I$2501,F$2))</f>
      </c>
      <c r="G12" s="27">
        <f>IF($A12="",0,SUMIFS(Income!$H$2:$H$2501,Income!$D$2:$D$2501,$A12,Income!$I$2:$I$2501,G$2))</f>
      </c>
      <c r="H12" s="27">
        <f>IF($A12="",0,SUMIFS(Income!$H$2:$H$2501,Income!$D$2:$D$2501,$A12,Income!$I$2:$I$2501,H$2))</f>
      </c>
      <c r="I12" s="27">
        <f>IF($A12="",0,SUMIFS(Income!$H$2:$H$2501,Income!$D$2:$D$2501,$A12,Income!$I$2:$I$2501,I$2))</f>
      </c>
      <c r="J12" s="27">
        <f>IF($A12="",0,SUMIFS(Income!$H$2:$H$2501,Income!$D$2:$D$2501,$A12,Income!$I$2:$I$2501,J$2))</f>
      </c>
      <c r="K12" s="27">
        <f>IF($A12="",0,SUMIFS(Income!$H$2:$H$2501,Income!$D$2:$D$2501,$A12,Income!$I$2:$I$2501,K$2))</f>
      </c>
      <c r="L12" s="27">
        <f>IF($A12="",0,SUMIFS(Income!$H$2:$H$2501,Income!$D$2:$D$2501,$A12,Income!$I$2:$I$2501,L$2))</f>
      </c>
      <c r="M12" s="27">
        <f>IF($A12="",0,SUMIFS(Income!$H$2:$H$2501,Income!$D$2:$D$2501,$A12,Income!$I$2:$I$2501,M$2))</f>
      </c>
      <c r="N12" s="27">
        <f>IF($A12="",0,SUMIFS(Income!$H$2:$H$2501,Income!$D$2:$D$2501,$A12,Income!$I$2:$I$2501,N$2))</f>
      </c>
      <c r="O12" s="28">
        <f>SUM(C12:N12)</f>
      </c>
    </row>
    <row r="13" spans="1:15" x14ac:dyDescent="0.25">
      <c r="A13" s="17">
        <f>IF(Setup!$B$34="","",Setup!$B$34)</f>
      </c>
      <c r="B13" s="26">
        <f>Setup!$C$34&amp;""</f>
      </c>
      <c r="C13" s="27">
        <f>IF($A13="",0,SUMIFS(Income!$H$2:$H$2501,Income!$D$2:$D$2501,$A13,Income!$I$2:$I$2501,C$2))</f>
      </c>
      <c r="D13" s="27">
        <f>IF($A13="",0,SUMIFS(Income!$H$2:$H$2501,Income!$D$2:$D$2501,$A13,Income!$I$2:$I$2501,D$2))</f>
      </c>
      <c r="E13" s="27">
        <f>IF($A13="",0,SUMIFS(Income!$H$2:$H$2501,Income!$D$2:$D$2501,$A13,Income!$I$2:$I$2501,E$2))</f>
      </c>
      <c r="F13" s="27">
        <f>IF($A13="",0,SUMIFS(Income!$H$2:$H$2501,Income!$D$2:$D$2501,$A13,Income!$I$2:$I$2501,F$2))</f>
      </c>
      <c r="G13" s="27">
        <f>IF($A13="",0,SUMIFS(Income!$H$2:$H$2501,Income!$D$2:$D$2501,$A13,Income!$I$2:$I$2501,G$2))</f>
      </c>
      <c r="H13" s="27">
        <f>IF($A13="",0,SUMIFS(Income!$H$2:$H$2501,Income!$D$2:$D$2501,$A13,Income!$I$2:$I$2501,H$2))</f>
      </c>
      <c r="I13" s="27">
        <f>IF($A13="",0,SUMIFS(Income!$H$2:$H$2501,Income!$D$2:$D$2501,$A13,Income!$I$2:$I$2501,I$2))</f>
      </c>
      <c r="J13" s="27">
        <f>IF($A13="",0,SUMIFS(Income!$H$2:$H$2501,Income!$D$2:$D$2501,$A13,Income!$I$2:$I$2501,J$2))</f>
      </c>
      <c r="K13" s="27">
        <f>IF($A13="",0,SUMIFS(Income!$H$2:$H$2501,Income!$D$2:$D$2501,$A13,Income!$I$2:$I$2501,K$2))</f>
      </c>
      <c r="L13" s="27">
        <f>IF($A13="",0,SUMIFS(Income!$H$2:$H$2501,Income!$D$2:$D$2501,$A13,Income!$I$2:$I$2501,L$2))</f>
      </c>
      <c r="M13" s="27">
        <f>IF($A13="",0,SUMIFS(Income!$H$2:$H$2501,Income!$D$2:$D$2501,$A13,Income!$I$2:$I$2501,M$2))</f>
      </c>
      <c r="N13" s="27">
        <f>IF($A13="",0,SUMIFS(Income!$H$2:$H$2501,Income!$D$2:$D$2501,$A13,Income!$I$2:$I$2501,N$2))</f>
      </c>
      <c r="O13" s="28">
        <f>SUM(C13:N13)</f>
      </c>
    </row>
    <row r="14" spans="1:15" x14ac:dyDescent="0.25">
      <c r="A14" s="17">
        <f>IF(Setup!$B$35="","",Setup!$B$35)</f>
      </c>
      <c r="B14" s="26">
        <f>Setup!$C$35&amp;""</f>
      </c>
      <c r="C14" s="27">
        <f>IF($A14="",0,SUMIFS(Income!$H$2:$H$2501,Income!$D$2:$D$2501,$A14,Income!$I$2:$I$2501,C$2))</f>
      </c>
      <c r="D14" s="27">
        <f>IF($A14="",0,SUMIFS(Income!$H$2:$H$2501,Income!$D$2:$D$2501,$A14,Income!$I$2:$I$2501,D$2))</f>
      </c>
      <c r="E14" s="27">
        <f>IF($A14="",0,SUMIFS(Income!$H$2:$H$2501,Income!$D$2:$D$2501,$A14,Income!$I$2:$I$2501,E$2))</f>
      </c>
      <c r="F14" s="27">
        <f>IF($A14="",0,SUMIFS(Income!$H$2:$H$2501,Income!$D$2:$D$2501,$A14,Income!$I$2:$I$2501,F$2))</f>
      </c>
      <c r="G14" s="27">
        <f>IF($A14="",0,SUMIFS(Income!$H$2:$H$2501,Income!$D$2:$D$2501,$A14,Income!$I$2:$I$2501,G$2))</f>
      </c>
      <c r="H14" s="27">
        <f>IF($A14="",0,SUMIFS(Income!$H$2:$H$2501,Income!$D$2:$D$2501,$A14,Income!$I$2:$I$2501,H$2))</f>
      </c>
      <c r="I14" s="27">
        <f>IF($A14="",0,SUMIFS(Income!$H$2:$H$2501,Income!$D$2:$D$2501,$A14,Income!$I$2:$I$2501,I$2))</f>
      </c>
      <c r="J14" s="27">
        <f>IF($A14="",0,SUMIFS(Income!$H$2:$H$2501,Income!$D$2:$D$2501,$A14,Income!$I$2:$I$2501,J$2))</f>
      </c>
      <c r="K14" s="27">
        <f>IF($A14="",0,SUMIFS(Income!$H$2:$H$2501,Income!$D$2:$D$2501,$A14,Income!$I$2:$I$2501,K$2))</f>
      </c>
      <c r="L14" s="27">
        <f>IF($A14="",0,SUMIFS(Income!$H$2:$H$2501,Income!$D$2:$D$2501,$A14,Income!$I$2:$I$2501,L$2))</f>
      </c>
      <c r="M14" s="27">
        <f>IF($A14="",0,SUMIFS(Income!$H$2:$H$2501,Income!$D$2:$D$2501,$A14,Income!$I$2:$I$2501,M$2))</f>
      </c>
      <c r="N14" s="27">
        <f>IF($A14="",0,SUMIFS(Income!$H$2:$H$2501,Income!$D$2:$D$2501,$A14,Income!$I$2:$I$2501,N$2))</f>
      </c>
      <c r="O14" s="28">
        <f>SUM(C14:N14)</f>
      </c>
    </row>
    <row r="15" spans="1:15" x14ac:dyDescent="0.25">
      <c r="A15" s="29" t="s">
        <v>139</v>
      </c>
      <c r="C15" s="30">
        <f>SUM(C5:C14)</f>
      </c>
      <c r="D15" s="30">
        <f>SUM(D5:D14)</f>
      </c>
      <c r="E15" s="30">
        <f>SUM(E5:E14)</f>
      </c>
      <c r="F15" s="30">
        <f>SUM(F5:F14)</f>
      </c>
      <c r="G15" s="30">
        <f>SUM(G5:G14)</f>
      </c>
      <c r="H15" s="30">
        <f>SUM(H5:H14)</f>
      </c>
      <c r="I15" s="30">
        <f>SUM(I5:I14)</f>
      </c>
      <c r="J15" s="30">
        <f>SUM(J5:J14)</f>
      </c>
      <c r="K15" s="30">
        <f>SUM(K5:K14)</f>
      </c>
      <c r="L15" s="30">
        <f>SUM(L5:L14)</f>
      </c>
      <c r="M15" s="30">
        <f>SUM(M5:M14)</f>
      </c>
      <c r="N15" s="30">
        <f>SUM(N5:N14)</f>
      </c>
      <c r="O15" s="30">
        <f>SUM(O5:O14)</f>
      </c>
    </row>
    <row r="16" spans="1:1" x14ac:dyDescent="0.25">
      <c r="A16" s="12" t="s">
        <v>17</v>
      </c>
    </row>
    <row r="17" spans="1:16" x14ac:dyDescent="0.25">
      <c r="A17" s="17">
        <f>IF(Setup!$B$39="","",Setup!$B$39)</f>
      </c>
      <c r="B17" s="26">
        <f>Setup!$C$39&amp;""</f>
      </c>
      <c r="C17" s="27">
        <f>IF($A17="",0,SUMIFS(Expenses!$F$2:$F$2501,Expenses!$D$2:$D$2501,$A17,Expenses!$H$2:$H$2501,C$2))</f>
      </c>
      <c r="D17" s="27">
        <f>IF($A17="",0,SUMIFS(Expenses!$F$2:$F$2501,Expenses!$D$2:$D$2501,$A17,Expenses!$H$2:$H$2501,D$2))</f>
      </c>
      <c r="E17" s="27">
        <f>IF($A17="",0,SUMIFS(Expenses!$F$2:$F$2501,Expenses!$D$2:$D$2501,$A17,Expenses!$H$2:$H$2501,E$2))</f>
      </c>
      <c r="F17" s="27">
        <f>IF($A17="",0,SUMIFS(Expenses!$F$2:$F$2501,Expenses!$D$2:$D$2501,$A17,Expenses!$H$2:$H$2501,F$2))</f>
      </c>
      <c r="G17" s="27">
        <f>IF($A17="",0,SUMIFS(Expenses!$F$2:$F$2501,Expenses!$D$2:$D$2501,$A17,Expenses!$H$2:$H$2501,G$2))</f>
      </c>
      <c r="H17" s="27">
        <f>IF($A17="",0,SUMIFS(Expenses!$F$2:$F$2501,Expenses!$D$2:$D$2501,$A17,Expenses!$H$2:$H$2501,H$2))</f>
      </c>
      <c r="I17" s="27">
        <f>IF($A17="",0,SUMIFS(Expenses!$F$2:$F$2501,Expenses!$D$2:$D$2501,$A17,Expenses!$H$2:$H$2501,I$2))</f>
      </c>
      <c r="J17" s="27">
        <f>IF($A17="",0,SUMIFS(Expenses!$F$2:$F$2501,Expenses!$D$2:$D$2501,$A17,Expenses!$H$2:$H$2501,J$2))</f>
      </c>
      <c r="K17" s="27">
        <f>IF($A17="",0,SUMIFS(Expenses!$F$2:$F$2501,Expenses!$D$2:$D$2501,$A17,Expenses!$H$2:$H$2501,K$2))</f>
      </c>
      <c r="L17" s="27">
        <f>IF($A17="",0,SUMIFS(Expenses!$F$2:$F$2501,Expenses!$D$2:$D$2501,$A17,Expenses!$H$2:$H$2501,L$2))</f>
      </c>
      <c r="M17" s="27">
        <f>IF($A17="",0,SUMIFS(Expenses!$F$2:$F$2501,Expenses!$D$2:$D$2501,$A17,Expenses!$H$2:$H$2501,M$2))</f>
      </c>
      <c r="N17" s="27">
        <f>IF($A17="",0,SUMIFS(Expenses!$F$2:$F$2501,Expenses!$D$2:$D$2501,$A17,Expenses!$H$2:$H$2501,N$2))</f>
      </c>
      <c r="O17" s="28">
        <f>SUM(C17:N17)</f>
      </c>
      <c r="P17">
        <f>IF(O17&gt;0,O17+ROW()/1000000000,0)</f>
      </c>
    </row>
    <row r="18" spans="1:16" x14ac:dyDescent="0.25">
      <c r="A18" s="17">
        <f>IF(Setup!$B$40="","",Setup!$B$40)</f>
      </c>
      <c r="B18" s="26">
        <f>Setup!$C$40&amp;""</f>
      </c>
      <c r="C18" s="27">
        <f>IF($A18="",0,SUMIFS(Expenses!$F$2:$F$2501,Expenses!$D$2:$D$2501,$A18,Expenses!$H$2:$H$2501,C$2))</f>
      </c>
      <c r="D18" s="27">
        <f>IF($A18="",0,SUMIFS(Expenses!$F$2:$F$2501,Expenses!$D$2:$D$2501,$A18,Expenses!$H$2:$H$2501,D$2))</f>
      </c>
      <c r="E18" s="27">
        <f>IF($A18="",0,SUMIFS(Expenses!$F$2:$F$2501,Expenses!$D$2:$D$2501,$A18,Expenses!$H$2:$H$2501,E$2))</f>
      </c>
      <c r="F18" s="27">
        <f>IF($A18="",0,SUMIFS(Expenses!$F$2:$F$2501,Expenses!$D$2:$D$2501,$A18,Expenses!$H$2:$H$2501,F$2))</f>
      </c>
      <c r="G18" s="27">
        <f>IF($A18="",0,SUMIFS(Expenses!$F$2:$F$2501,Expenses!$D$2:$D$2501,$A18,Expenses!$H$2:$H$2501,G$2))</f>
      </c>
      <c r="H18" s="27">
        <f>IF($A18="",0,SUMIFS(Expenses!$F$2:$F$2501,Expenses!$D$2:$D$2501,$A18,Expenses!$H$2:$H$2501,H$2))</f>
      </c>
      <c r="I18" s="27">
        <f>IF($A18="",0,SUMIFS(Expenses!$F$2:$F$2501,Expenses!$D$2:$D$2501,$A18,Expenses!$H$2:$H$2501,I$2))</f>
      </c>
      <c r="J18" s="27">
        <f>IF($A18="",0,SUMIFS(Expenses!$F$2:$F$2501,Expenses!$D$2:$D$2501,$A18,Expenses!$H$2:$H$2501,J$2))</f>
      </c>
      <c r="K18" s="27">
        <f>IF($A18="",0,SUMIFS(Expenses!$F$2:$F$2501,Expenses!$D$2:$D$2501,$A18,Expenses!$H$2:$H$2501,K$2))</f>
      </c>
      <c r="L18" s="27">
        <f>IF($A18="",0,SUMIFS(Expenses!$F$2:$F$2501,Expenses!$D$2:$D$2501,$A18,Expenses!$H$2:$H$2501,L$2))</f>
      </c>
      <c r="M18" s="27">
        <f>IF($A18="",0,SUMIFS(Expenses!$F$2:$F$2501,Expenses!$D$2:$D$2501,$A18,Expenses!$H$2:$H$2501,M$2))</f>
      </c>
      <c r="N18" s="27">
        <f>IF($A18="",0,SUMIFS(Expenses!$F$2:$F$2501,Expenses!$D$2:$D$2501,$A18,Expenses!$H$2:$H$2501,N$2))</f>
      </c>
      <c r="O18" s="28">
        <f>SUM(C18:N18)</f>
      </c>
      <c r="P18">
        <f>IF(O18&gt;0,O18+ROW()/1000000000,0)</f>
      </c>
    </row>
    <row r="19" spans="1:16" x14ac:dyDescent="0.25">
      <c r="A19" s="17">
        <f>IF(Setup!$B$41="","",Setup!$B$41)</f>
      </c>
      <c r="B19" s="26">
        <f>Setup!$C$41&amp;""</f>
      </c>
      <c r="C19" s="27">
        <f>IF($A19="",0,SUMIFS(Expenses!$F$2:$F$2501,Expenses!$D$2:$D$2501,$A19,Expenses!$H$2:$H$2501,C$2))</f>
      </c>
      <c r="D19" s="27">
        <f>IF($A19="",0,SUMIFS(Expenses!$F$2:$F$2501,Expenses!$D$2:$D$2501,$A19,Expenses!$H$2:$H$2501,D$2))</f>
      </c>
      <c r="E19" s="27">
        <f>IF($A19="",0,SUMIFS(Expenses!$F$2:$F$2501,Expenses!$D$2:$D$2501,$A19,Expenses!$H$2:$H$2501,E$2))</f>
      </c>
      <c r="F19" s="27">
        <f>IF($A19="",0,SUMIFS(Expenses!$F$2:$F$2501,Expenses!$D$2:$D$2501,$A19,Expenses!$H$2:$H$2501,F$2))</f>
      </c>
      <c r="G19" s="27">
        <f>IF($A19="",0,SUMIFS(Expenses!$F$2:$F$2501,Expenses!$D$2:$D$2501,$A19,Expenses!$H$2:$H$2501,G$2))</f>
      </c>
      <c r="H19" s="27">
        <f>IF($A19="",0,SUMIFS(Expenses!$F$2:$F$2501,Expenses!$D$2:$D$2501,$A19,Expenses!$H$2:$H$2501,H$2))</f>
      </c>
      <c r="I19" s="27">
        <f>IF($A19="",0,SUMIFS(Expenses!$F$2:$F$2501,Expenses!$D$2:$D$2501,$A19,Expenses!$H$2:$H$2501,I$2))</f>
      </c>
      <c r="J19" s="27">
        <f>IF($A19="",0,SUMIFS(Expenses!$F$2:$F$2501,Expenses!$D$2:$D$2501,$A19,Expenses!$H$2:$H$2501,J$2))</f>
      </c>
      <c r="K19" s="27">
        <f>IF($A19="",0,SUMIFS(Expenses!$F$2:$F$2501,Expenses!$D$2:$D$2501,$A19,Expenses!$H$2:$H$2501,K$2))</f>
      </c>
      <c r="L19" s="27">
        <f>IF($A19="",0,SUMIFS(Expenses!$F$2:$F$2501,Expenses!$D$2:$D$2501,$A19,Expenses!$H$2:$H$2501,L$2))</f>
      </c>
      <c r="M19" s="27">
        <f>IF($A19="",0,SUMIFS(Expenses!$F$2:$F$2501,Expenses!$D$2:$D$2501,$A19,Expenses!$H$2:$H$2501,M$2))</f>
      </c>
      <c r="N19" s="27">
        <f>IF($A19="",0,SUMIFS(Expenses!$F$2:$F$2501,Expenses!$D$2:$D$2501,$A19,Expenses!$H$2:$H$2501,N$2))</f>
      </c>
      <c r="O19" s="28">
        <f>SUM(C19:N19)</f>
      </c>
      <c r="P19">
        <f>IF(O19&gt;0,O19+ROW()/1000000000,0)</f>
      </c>
    </row>
    <row r="20" spans="1:16" x14ac:dyDescent="0.25">
      <c r="A20" s="17">
        <f>IF(Setup!$B$42="","",Setup!$B$42)</f>
      </c>
      <c r="B20" s="26">
        <f>Setup!$C$42&amp;""</f>
      </c>
      <c r="C20" s="27">
        <f>IF($A20="",0,SUMIFS(Expenses!$F$2:$F$2501,Expenses!$D$2:$D$2501,$A20,Expenses!$H$2:$H$2501,C$2))</f>
      </c>
      <c r="D20" s="27">
        <f>IF($A20="",0,SUMIFS(Expenses!$F$2:$F$2501,Expenses!$D$2:$D$2501,$A20,Expenses!$H$2:$H$2501,D$2))</f>
      </c>
      <c r="E20" s="27">
        <f>IF($A20="",0,SUMIFS(Expenses!$F$2:$F$2501,Expenses!$D$2:$D$2501,$A20,Expenses!$H$2:$H$2501,E$2))</f>
      </c>
      <c r="F20" s="27">
        <f>IF($A20="",0,SUMIFS(Expenses!$F$2:$F$2501,Expenses!$D$2:$D$2501,$A20,Expenses!$H$2:$H$2501,F$2))</f>
      </c>
      <c r="G20" s="27">
        <f>IF($A20="",0,SUMIFS(Expenses!$F$2:$F$2501,Expenses!$D$2:$D$2501,$A20,Expenses!$H$2:$H$2501,G$2))</f>
      </c>
      <c r="H20" s="27">
        <f>IF($A20="",0,SUMIFS(Expenses!$F$2:$F$2501,Expenses!$D$2:$D$2501,$A20,Expenses!$H$2:$H$2501,H$2))</f>
      </c>
      <c r="I20" s="27">
        <f>IF($A20="",0,SUMIFS(Expenses!$F$2:$F$2501,Expenses!$D$2:$D$2501,$A20,Expenses!$H$2:$H$2501,I$2))</f>
      </c>
      <c r="J20" s="27">
        <f>IF($A20="",0,SUMIFS(Expenses!$F$2:$F$2501,Expenses!$D$2:$D$2501,$A20,Expenses!$H$2:$H$2501,J$2))</f>
      </c>
      <c r="K20" s="27">
        <f>IF($A20="",0,SUMIFS(Expenses!$F$2:$F$2501,Expenses!$D$2:$D$2501,$A20,Expenses!$H$2:$H$2501,K$2))</f>
      </c>
      <c r="L20" s="27">
        <f>IF($A20="",0,SUMIFS(Expenses!$F$2:$F$2501,Expenses!$D$2:$D$2501,$A20,Expenses!$H$2:$H$2501,L$2))</f>
      </c>
      <c r="M20" s="27">
        <f>IF($A20="",0,SUMIFS(Expenses!$F$2:$F$2501,Expenses!$D$2:$D$2501,$A20,Expenses!$H$2:$H$2501,M$2))</f>
      </c>
      <c r="N20" s="27">
        <f>IF($A20="",0,SUMIFS(Expenses!$F$2:$F$2501,Expenses!$D$2:$D$2501,$A20,Expenses!$H$2:$H$2501,N$2))</f>
      </c>
      <c r="O20" s="28">
        <f>SUM(C20:N20)</f>
      </c>
      <c r="P20">
        <f>IF(O20&gt;0,O20+ROW()/1000000000,0)</f>
      </c>
    </row>
    <row r="21" spans="1:16" x14ac:dyDescent="0.25">
      <c r="A21" s="17">
        <f>IF(Setup!$B$43="","",Setup!$B$43)</f>
      </c>
      <c r="B21" s="26">
        <f>Setup!$C$43&amp;""</f>
      </c>
      <c r="C21" s="27">
        <f>IF($A21="",0,SUMIFS(Expenses!$F$2:$F$2501,Expenses!$D$2:$D$2501,$A21,Expenses!$H$2:$H$2501,C$2))</f>
      </c>
      <c r="D21" s="27">
        <f>IF($A21="",0,SUMIFS(Expenses!$F$2:$F$2501,Expenses!$D$2:$D$2501,$A21,Expenses!$H$2:$H$2501,D$2))</f>
      </c>
      <c r="E21" s="27">
        <f>IF($A21="",0,SUMIFS(Expenses!$F$2:$F$2501,Expenses!$D$2:$D$2501,$A21,Expenses!$H$2:$H$2501,E$2))</f>
      </c>
      <c r="F21" s="27">
        <f>IF($A21="",0,SUMIFS(Expenses!$F$2:$F$2501,Expenses!$D$2:$D$2501,$A21,Expenses!$H$2:$H$2501,F$2))</f>
      </c>
      <c r="G21" s="27">
        <f>IF($A21="",0,SUMIFS(Expenses!$F$2:$F$2501,Expenses!$D$2:$D$2501,$A21,Expenses!$H$2:$H$2501,G$2))</f>
      </c>
      <c r="H21" s="27">
        <f>IF($A21="",0,SUMIFS(Expenses!$F$2:$F$2501,Expenses!$D$2:$D$2501,$A21,Expenses!$H$2:$H$2501,H$2))</f>
      </c>
      <c r="I21" s="27">
        <f>IF($A21="",0,SUMIFS(Expenses!$F$2:$F$2501,Expenses!$D$2:$D$2501,$A21,Expenses!$H$2:$H$2501,I$2))</f>
      </c>
      <c r="J21" s="27">
        <f>IF($A21="",0,SUMIFS(Expenses!$F$2:$F$2501,Expenses!$D$2:$D$2501,$A21,Expenses!$H$2:$H$2501,J$2))</f>
      </c>
      <c r="K21" s="27">
        <f>IF($A21="",0,SUMIFS(Expenses!$F$2:$F$2501,Expenses!$D$2:$D$2501,$A21,Expenses!$H$2:$H$2501,K$2))</f>
      </c>
      <c r="L21" s="27">
        <f>IF($A21="",0,SUMIFS(Expenses!$F$2:$F$2501,Expenses!$D$2:$D$2501,$A21,Expenses!$H$2:$H$2501,L$2))</f>
      </c>
      <c r="M21" s="27">
        <f>IF($A21="",0,SUMIFS(Expenses!$F$2:$F$2501,Expenses!$D$2:$D$2501,$A21,Expenses!$H$2:$H$2501,M$2))</f>
      </c>
      <c r="N21" s="27">
        <f>IF($A21="",0,SUMIFS(Expenses!$F$2:$F$2501,Expenses!$D$2:$D$2501,$A21,Expenses!$H$2:$H$2501,N$2))</f>
      </c>
      <c r="O21" s="28">
        <f>SUM(C21:N21)</f>
      </c>
      <c r="P21">
        <f>IF(O21&gt;0,O21+ROW()/1000000000,0)</f>
      </c>
    </row>
    <row r="22" spans="1:16" x14ac:dyDescent="0.25">
      <c r="A22" s="17">
        <f>IF(Setup!$B$44="","",Setup!$B$44)</f>
      </c>
      <c r="B22" s="26">
        <f>Setup!$C$44&amp;""</f>
      </c>
      <c r="C22" s="27">
        <f>IF($A22="",0,SUMIFS(Expenses!$F$2:$F$2501,Expenses!$D$2:$D$2501,$A22,Expenses!$H$2:$H$2501,C$2))</f>
      </c>
      <c r="D22" s="27">
        <f>IF($A22="",0,SUMIFS(Expenses!$F$2:$F$2501,Expenses!$D$2:$D$2501,$A22,Expenses!$H$2:$H$2501,D$2))</f>
      </c>
      <c r="E22" s="27">
        <f>IF($A22="",0,SUMIFS(Expenses!$F$2:$F$2501,Expenses!$D$2:$D$2501,$A22,Expenses!$H$2:$H$2501,E$2))</f>
      </c>
      <c r="F22" s="27">
        <f>IF($A22="",0,SUMIFS(Expenses!$F$2:$F$2501,Expenses!$D$2:$D$2501,$A22,Expenses!$H$2:$H$2501,F$2))</f>
      </c>
      <c r="G22" s="27">
        <f>IF($A22="",0,SUMIFS(Expenses!$F$2:$F$2501,Expenses!$D$2:$D$2501,$A22,Expenses!$H$2:$H$2501,G$2))</f>
      </c>
      <c r="H22" s="27">
        <f>IF($A22="",0,SUMIFS(Expenses!$F$2:$F$2501,Expenses!$D$2:$D$2501,$A22,Expenses!$H$2:$H$2501,H$2))</f>
      </c>
      <c r="I22" s="27">
        <f>IF($A22="",0,SUMIFS(Expenses!$F$2:$F$2501,Expenses!$D$2:$D$2501,$A22,Expenses!$H$2:$H$2501,I$2))</f>
      </c>
      <c r="J22" s="27">
        <f>IF($A22="",0,SUMIFS(Expenses!$F$2:$F$2501,Expenses!$D$2:$D$2501,$A22,Expenses!$H$2:$H$2501,J$2))</f>
      </c>
      <c r="K22" s="27">
        <f>IF($A22="",0,SUMIFS(Expenses!$F$2:$F$2501,Expenses!$D$2:$D$2501,$A22,Expenses!$H$2:$H$2501,K$2))</f>
      </c>
      <c r="L22" s="27">
        <f>IF($A22="",0,SUMIFS(Expenses!$F$2:$F$2501,Expenses!$D$2:$D$2501,$A22,Expenses!$H$2:$H$2501,L$2))</f>
      </c>
      <c r="M22" s="27">
        <f>IF($A22="",0,SUMIFS(Expenses!$F$2:$F$2501,Expenses!$D$2:$D$2501,$A22,Expenses!$H$2:$H$2501,M$2))</f>
      </c>
      <c r="N22" s="27">
        <f>IF($A22="",0,SUMIFS(Expenses!$F$2:$F$2501,Expenses!$D$2:$D$2501,$A22,Expenses!$H$2:$H$2501,N$2))</f>
      </c>
      <c r="O22" s="28">
        <f>SUM(C22:N22)</f>
      </c>
      <c r="P22">
        <f>IF(O22&gt;0,O22+ROW()/1000000000,0)</f>
      </c>
    </row>
    <row r="23" spans="1:16" x14ac:dyDescent="0.25">
      <c r="A23" s="17">
        <f>IF(Setup!$B$45="","",Setup!$B$45)</f>
      </c>
      <c r="B23" s="26">
        <f>Setup!$C$45&amp;""</f>
      </c>
      <c r="C23" s="27">
        <f>IF($A23="",0,SUMIFS(Expenses!$F$2:$F$2501,Expenses!$D$2:$D$2501,$A23,Expenses!$H$2:$H$2501,C$2))</f>
      </c>
      <c r="D23" s="27">
        <f>IF($A23="",0,SUMIFS(Expenses!$F$2:$F$2501,Expenses!$D$2:$D$2501,$A23,Expenses!$H$2:$H$2501,D$2))</f>
      </c>
      <c r="E23" s="27">
        <f>IF($A23="",0,SUMIFS(Expenses!$F$2:$F$2501,Expenses!$D$2:$D$2501,$A23,Expenses!$H$2:$H$2501,E$2))</f>
      </c>
      <c r="F23" s="27">
        <f>IF($A23="",0,SUMIFS(Expenses!$F$2:$F$2501,Expenses!$D$2:$D$2501,$A23,Expenses!$H$2:$H$2501,F$2))</f>
      </c>
      <c r="G23" s="27">
        <f>IF($A23="",0,SUMIFS(Expenses!$F$2:$F$2501,Expenses!$D$2:$D$2501,$A23,Expenses!$H$2:$H$2501,G$2))</f>
      </c>
      <c r="H23" s="27">
        <f>IF($A23="",0,SUMIFS(Expenses!$F$2:$F$2501,Expenses!$D$2:$D$2501,$A23,Expenses!$H$2:$H$2501,H$2))</f>
      </c>
      <c r="I23" s="27">
        <f>IF($A23="",0,SUMIFS(Expenses!$F$2:$F$2501,Expenses!$D$2:$D$2501,$A23,Expenses!$H$2:$H$2501,I$2))</f>
      </c>
      <c r="J23" s="27">
        <f>IF($A23="",0,SUMIFS(Expenses!$F$2:$F$2501,Expenses!$D$2:$D$2501,$A23,Expenses!$H$2:$H$2501,J$2))</f>
      </c>
      <c r="K23" s="27">
        <f>IF($A23="",0,SUMIFS(Expenses!$F$2:$F$2501,Expenses!$D$2:$D$2501,$A23,Expenses!$H$2:$H$2501,K$2))</f>
      </c>
      <c r="L23" s="27">
        <f>IF($A23="",0,SUMIFS(Expenses!$F$2:$F$2501,Expenses!$D$2:$D$2501,$A23,Expenses!$H$2:$H$2501,L$2))</f>
      </c>
      <c r="M23" s="27">
        <f>IF($A23="",0,SUMIFS(Expenses!$F$2:$F$2501,Expenses!$D$2:$D$2501,$A23,Expenses!$H$2:$H$2501,M$2))</f>
      </c>
      <c r="N23" s="27">
        <f>IF($A23="",0,SUMIFS(Expenses!$F$2:$F$2501,Expenses!$D$2:$D$2501,$A23,Expenses!$H$2:$H$2501,N$2))</f>
      </c>
      <c r="O23" s="28">
        <f>SUM(C23:N23)</f>
      </c>
      <c r="P23">
        <f>IF(O23&gt;0,O23+ROW()/1000000000,0)</f>
      </c>
    </row>
    <row r="24" spans="1:16" x14ac:dyDescent="0.25">
      <c r="A24" s="17">
        <f>IF(Setup!$B$46="","",Setup!$B$46)</f>
      </c>
      <c r="B24" s="26">
        <f>Setup!$C$46&amp;""</f>
      </c>
      <c r="C24" s="27">
        <f>IF($A24="",0,SUMIFS(Expenses!$F$2:$F$2501,Expenses!$D$2:$D$2501,$A24,Expenses!$H$2:$H$2501,C$2))</f>
      </c>
      <c r="D24" s="27">
        <f>IF($A24="",0,SUMIFS(Expenses!$F$2:$F$2501,Expenses!$D$2:$D$2501,$A24,Expenses!$H$2:$H$2501,D$2))</f>
      </c>
      <c r="E24" s="27">
        <f>IF($A24="",0,SUMIFS(Expenses!$F$2:$F$2501,Expenses!$D$2:$D$2501,$A24,Expenses!$H$2:$H$2501,E$2))</f>
      </c>
      <c r="F24" s="27">
        <f>IF($A24="",0,SUMIFS(Expenses!$F$2:$F$2501,Expenses!$D$2:$D$2501,$A24,Expenses!$H$2:$H$2501,F$2))</f>
      </c>
      <c r="G24" s="27">
        <f>IF($A24="",0,SUMIFS(Expenses!$F$2:$F$2501,Expenses!$D$2:$D$2501,$A24,Expenses!$H$2:$H$2501,G$2))</f>
      </c>
      <c r="H24" s="27">
        <f>IF($A24="",0,SUMIFS(Expenses!$F$2:$F$2501,Expenses!$D$2:$D$2501,$A24,Expenses!$H$2:$H$2501,H$2))</f>
      </c>
      <c r="I24" s="27">
        <f>IF($A24="",0,SUMIFS(Expenses!$F$2:$F$2501,Expenses!$D$2:$D$2501,$A24,Expenses!$H$2:$H$2501,I$2))</f>
      </c>
      <c r="J24" s="27">
        <f>IF($A24="",0,SUMIFS(Expenses!$F$2:$F$2501,Expenses!$D$2:$D$2501,$A24,Expenses!$H$2:$H$2501,J$2))</f>
      </c>
      <c r="K24" s="27">
        <f>IF($A24="",0,SUMIFS(Expenses!$F$2:$F$2501,Expenses!$D$2:$D$2501,$A24,Expenses!$H$2:$H$2501,K$2))</f>
      </c>
      <c r="L24" s="27">
        <f>IF($A24="",0,SUMIFS(Expenses!$F$2:$F$2501,Expenses!$D$2:$D$2501,$A24,Expenses!$H$2:$H$2501,L$2))</f>
      </c>
      <c r="M24" s="27">
        <f>IF($A24="",0,SUMIFS(Expenses!$F$2:$F$2501,Expenses!$D$2:$D$2501,$A24,Expenses!$H$2:$H$2501,M$2))</f>
      </c>
      <c r="N24" s="27">
        <f>IF($A24="",0,SUMIFS(Expenses!$F$2:$F$2501,Expenses!$D$2:$D$2501,$A24,Expenses!$H$2:$H$2501,N$2))</f>
      </c>
      <c r="O24" s="28">
        <f>SUM(C24:N24)</f>
      </c>
      <c r="P24">
        <f>IF(O24&gt;0,O24+ROW()/1000000000,0)</f>
      </c>
    </row>
    <row r="25" spans="1:16" x14ac:dyDescent="0.25">
      <c r="A25" s="17">
        <f>IF(Setup!$B$47="","",Setup!$B$47)</f>
      </c>
      <c r="B25" s="26">
        <f>Setup!$C$47&amp;""</f>
      </c>
      <c r="C25" s="27">
        <f>IF($A25="",0,SUMIFS(Expenses!$F$2:$F$2501,Expenses!$D$2:$D$2501,$A25,Expenses!$H$2:$H$2501,C$2))</f>
      </c>
      <c r="D25" s="27">
        <f>IF($A25="",0,SUMIFS(Expenses!$F$2:$F$2501,Expenses!$D$2:$D$2501,$A25,Expenses!$H$2:$H$2501,D$2))</f>
      </c>
      <c r="E25" s="27">
        <f>IF($A25="",0,SUMIFS(Expenses!$F$2:$F$2501,Expenses!$D$2:$D$2501,$A25,Expenses!$H$2:$H$2501,E$2))</f>
      </c>
      <c r="F25" s="27">
        <f>IF($A25="",0,SUMIFS(Expenses!$F$2:$F$2501,Expenses!$D$2:$D$2501,$A25,Expenses!$H$2:$H$2501,F$2))</f>
      </c>
      <c r="G25" s="27">
        <f>IF($A25="",0,SUMIFS(Expenses!$F$2:$F$2501,Expenses!$D$2:$D$2501,$A25,Expenses!$H$2:$H$2501,G$2))</f>
      </c>
      <c r="H25" s="27">
        <f>IF($A25="",0,SUMIFS(Expenses!$F$2:$F$2501,Expenses!$D$2:$D$2501,$A25,Expenses!$H$2:$H$2501,H$2))</f>
      </c>
      <c r="I25" s="27">
        <f>IF($A25="",0,SUMIFS(Expenses!$F$2:$F$2501,Expenses!$D$2:$D$2501,$A25,Expenses!$H$2:$H$2501,I$2))</f>
      </c>
      <c r="J25" s="27">
        <f>IF($A25="",0,SUMIFS(Expenses!$F$2:$F$2501,Expenses!$D$2:$D$2501,$A25,Expenses!$H$2:$H$2501,J$2))</f>
      </c>
      <c r="K25" s="27">
        <f>IF($A25="",0,SUMIFS(Expenses!$F$2:$F$2501,Expenses!$D$2:$D$2501,$A25,Expenses!$H$2:$H$2501,K$2))</f>
      </c>
      <c r="L25" s="27">
        <f>IF($A25="",0,SUMIFS(Expenses!$F$2:$F$2501,Expenses!$D$2:$D$2501,$A25,Expenses!$H$2:$H$2501,L$2))</f>
      </c>
      <c r="M25" s="27">
        <f>IF($A25="",0,SUMIFS(Expenses!$F$2:$F$2501,Expenses!$D$2:$D$2501,$A25,Expenses!$H$2:$H$2501,M$2))</f>
      </c>
      <c r="N25" s="27">
        <f>IF($A25="",0,SUMIFS(Expenses!$F$2:$F$2501,Expenses!$D$2:$D$2501,$A25,Expenses!$H$2:$H$2501,N$2))</f>
      </c>
      <c r="O25" s="28">
        <f>SUM(C25:N25)</f>
      </c>
      <c r="P25">
        <f>IF(O25&gt;0,O25+ROW()/1000000000,0)</f>
      </c>
    </row>
    <row r="26" spans="1:16" x14ac:dyDescent="0.25">
      <c r="A26" s="17">
        <f>IF(Setup!$B$48="","",Setup!$B$48)</f>
      </c>
      <c r="B26" s="26">
        <f>Setup!$C$48&amp;""</f>
      </c>
      <c r="C26" s="27">
        <f>IF($A26="",0,SUMIFS(Expenses!$F$2:$F$2501,Expenses!$D$2:$D$2501,$A26,Expenses!$H$2:$H$2501,C$2))</f>
      </c>
      <c r="D26" s="27">
        <f>IF($A26="",0,SUMIFS(Expenses!$F$2:$F$2501,Expenses!$D$2:$D$2501,$A26,Expenses!$H$2:$H$2501,D$2))</f>
      </c>
      <c r="E26" s="27">
        <f>IF($A26="",0,SUMIFS(Expenses!$F$2:$F$2501,Expenses!$D$2:$D$2501,$A26,Expenses!$H$2:$H$2501,E$2))</f>
      </c>
      <c r="F26" s="27">
        <f>IF($A26="",0,SUMIFS(Expenses!$F$2:$F$2501,Expenses!$D$2:$D$2501,$A26,Expenses!$H$2:$H$2501,F$2))</f>
      </c>
      <c r="G26" s="27">
        <f>IF($A26="",0,SUMIFS(Expenses!$F$2:$F$2501,Expenses!$D$2:$D$2501,$A26,Expenses!$H$2:$H$2501,G$2))</f>
      </c>
      <c r="H26" s="27">
        <f>IF($A26="",0,SUMIFS(Expenses!$F$2:$F$2501,Expenses!$D$2:$D$2501,$A26,Expenses!$H$2:$H$2501,H$2))</f>
      </c>
      <c r="I26" s="27">
        <f>IF($A26="",0,SUMIFS(Expenses!$F$2:$F$2501,Expenses!$D$2:$D$2501,$A26,Expenses!$H$2:$H$2501,I$2))</f>
      </c>
      <c r="J26" s="27">
        <f>IF($A26="",0,SUMIFS(Expenses!$F$2:$F$2501,Expenses!$D$2:$D$2501,$A26,Expenses!$H$2:$H$2501,J$2))</f>
      </c>
      <c r="K26" s="27">
        <f>IF($A26="",0,SUMIFS(Expenses!$F$2:$F$2501,Expenses!$D$2:$D$2501,$A26,Expenses!$H$2:$H$2501,K$2))</f>
      </c>
      <c r="L26" s="27">
        <f>IF($A26="",0,SUMIFS(Expenses!$F$2:$F$2501,Expenses!$D$2:$D$2501,$A26,Expenses!$H$2:$H$2501,L$2))</f>
      </c>
      <c r="M26" s="27">
        <f>IF($A26="",0,SUMIFS(Expenses!$F$2:$F$2501,Expenses!$D$2:$D$2501,$A26,Expenses!$H$2:$H$2501,M$2))</f>
      </c>
      <c r="N26" s="27">
        <f>IF($A26="",0,SUMIFS(Expenses!$F$2:$F$2501,Expenses!$D$2:$D$2501,$A26,Expenses!$H$2:$H$2501,N$2))</f>
      </c>
      <c r="O26" s="28">
        <f>SUM(C26:N26)</f>
      </c>
      <c r="P26">
        <f>IF(O26&gt;0,O26+ROW()/1000000000,0)</f>
      </c>
    </row>
    <row r="27" spans="1:16" x14ac:dyDescent="0.25">
      <c r="A27" s="17">
        <f>IF(Setup!$B$49="","",Setup!$B$49)</f>
      </c>
      <c r="B27" s="26">
        <f>Setup!$C$49&amp;""</f>
      </c>
      <c r="C27" s="27">
        <f>IF($A27="",0,SUMIFS(Expenses!$F$2:$F$2501,Expenses!$D$2:$D$2501,$A27,Expenses!$H$2:$H$2501,C$2))</f>
      </c>
      <c r="D27" s="27">
        <f>IF($A27="",0,SUMIFS(Expenses!$F$2:$F$2501,Expenses!$D$2:$D$2501,$A27,Expenses!$H$2:$H$2501,D$2))</f>
      </c>
      <c r="E27" s="27">
        <f>IF($A27="",0,SUMIFS(Expenses!$F$2:$F$2501,Expenses!$D$2:$D$2501,$A27,Expenses!$H$2:$H$2501,E$2))</f>
      </c>
      <c r="F27" s="27">
        <f>IF($A27="",0,SUMIFS(Expenses!$F$2:$F$2501,Expenses!$D$2:$D$2501,$A27,Expenses!$H$2:$H$2501,F$2))</f>
      </c>
      <c r="G27" s="27">
        <f>IF($A27="",0,SUMIFS(Expenses!$F$2:$F$2501,Expenses!$D$2:$D$2501,$A27,Expenses!$H$2:$H$2501,G$2))</f>
      </c>
      <c r="H27" s="27">
        <f>IF($A27="",0,SUMIFS(Expenses!$F$2:$F$2501,Expenses!$D$2:$D$2501,$A27,Expenses!$H$2:$H$2501,H$2))</f>
      </c>
      <c r="I27" s="27">
        <f>IF($A27="",0,SUMIFS(Expenses!$F$2:$F$2501,Expenses!$D$2:$D$2501,$A27,Expenses!$H$2:$H$2501,I$2))</f>
      </c>
      <c r="J27" s="27">
        <f>IF($A27="",0,SUMIFS(Expenses!$F$2:$F$2501,Expenses!$D$2:$D$2501,$A27,Expenses!$H$2:$H$2501,J$2))</f>
      </c>
      <c r="K27" s="27">
        <f>IF($A27="",0,SUMIFS(Expenses!$F$2:$F$2501,Expenses!$D$2:$D$2501,$A27,Expenses!$H$2:$H$2501,K$2))</f>
      </c>
      <c r="L27" s="27">
        <f>IF($A27="",0,SUMIFS(Expenses!$F$2:$F$2501,Expenses!$D$2:$D$2501,$A27,Expenses!$H$2:$H$2501,L$2))</f>
      </c>
      <c r="M27" s="27">
        <f>IF($A27="",0,SUMIFS(Expenses!$F$2:$F$2501,Expenses!$D$2:$D$2501,$A27,Expenses!$H$2:$H$2501,M$2))</f>
      </c>
      <c r="N27" s="27">
        <f>IF($A27="",0,SUMIFS(Expenses!$F$2:$F$2501,Expenses!$D$2:$D$2501,$A27,Expenses!$H$2:$H$2501,N$2))</f>
      </c>
      <c r="O27" s="28">
        <f>SUM(C27:N27)</f>
      </c>
      <c r="P27">
        <f>IF(O27&gt;0,O27+ROW()/1000000000,0)</f>
      </c>
    </row>
    <row r="28" spans="1:16" x14ac:dyDescent="0.25">
      <c r="A28" s="17">
        <f>IF(Setup!$B$50="","",Setup!$B$50)</f>
      </c>
      <c r="B28" s="26">
        <f>Setup!$C$50&amp;""</f>
      </c>
      <c r="C28" s="27">
        <f>IF($A28="",0,SUMIFS(Expenses!$F$2:$F$2501,Expenses!$D$2:$D$2501,$A28,Expenses!$H$2:$H$2501,C$2))</f>
      </c>
      <c r="D28" s="27">
        <f>IF($A28="",0,SUMIFS(Expenses!$F$2:$F$2501,Expenses!$D$2:$D$2501,$A28,Expenses!$H$2:$H$2501,D$2))</f>
      </c>
      <c r="E28" s="27">
        <f>IF($A28="",0,SUMIFS(Expenses!$F$2:$F$2501,Expenses!$D$2:$D$2501,$A28,Expenses!$H$2:$H$2501,E$2))</f>
      </c>
      <c r="F28" s="27">
        <f>IF($A28="",0,SUMIFS(Expenses!$F$2:$F$2501,Expenses!$D$2:$D$2501,$A28,Expenses!$H$2:$H$2501,F$2))</f>
      </c>
      <c r="G28" s="27">
        <f>IF($A28="",0,SUMIFS(Expenses!$F$2:$F$2501,Expenses!$D$2:$D$2501,$A28,Expenses!$H$2:$H$2501,G$2))</f>
      </c>
      <c r="H28" s="27">
        <f>IF($A28="",0,SUMIFS(Expenses!$F$2:$F$2501,Expenses!$D$2:$D$2501,$A28,Expenses!$H$2:$H$2501,H$2))</f>
      </c>
      <c r="I28" s="27">
        <f>IF($A28="",0,SUMIFS(Expenses!$F$2:$F$2501,Expenses!$D$2:$D$2501,$A28,Expenses!$H$2:$H$2501,I$2))</f>
      </c>
      <c r="J28" s="27">
        <f>IF($A28="",0,SUMIFS(Expenses!$F$2:$F$2501,Expenses!$D$2:$D$2501,$A28,Expenses!$H$2:$H$2501,J$2))</f>
      </c>
      <c r="K28" s="27">
        <f>IF($A28="",0,SUMIFS(Expenses!$F$2:$F$2501,Expenses!$D$2:$D$2501,$A28,Expenses!$H$2:$H$2501,K$2))</f>
      </c>
      <c r="L28" s="27">
        <f>IF($A28="",0,SUMIFS(Expenses!$F$2:$F$2501,Expenses!$D$2:$D$2501,$A28,Expenses!$H$2:$H$2501,L$2))</f>
      </c>
      <c r="M28" s="27">
        <f>IF($A28="",0,SUMIFS(Expenses!$F$2:$F$2501,Expenses!$D$2:$D$2501,$A28,Expenses!$H$2:$H$2501,M$2))</f>
      </c>
      <c r="N28" s="27">
        <f>IF($A28="",0,SUMIFS(Expenses!$F$2:$F$2501,Expenses!$D$2:$D$2501,$A28,Expenses!$H$2:$H$2501,N$2))</f>
      </c>
      <c r="O28" s="28">
        <f>SUM(C28:N28)</f>
      </c>
      <c r="P28">
        <f>IF(O28&gt;0,O28+ROW()/1000000000,0)</f>
      </c>
    </row>
    <row r="29" spans="1:16" x14ac:dyDescent="0.25">
      <c r="A29" s="17">
        <f>IF(Setup!$B$51="","",Setup!$B$51)</f>
      </c>
      <c r="B29" s="26">
        <f>Setup!$C$51&amp;""</f>
      </c>
      <c r="C29" s="27">
        <f>IF($A29="",0,SUMIFS(Expenses!$F$2:$F$2501,Expenses!$D$2:$D$2501,$A29,Expenses!$H$2:$H$2501,C$2))</f>
      </c>
      <c r="D29" s="27">
        <f>IF($A29="",0,SUMIFS(Expenses!$F$2:$F$2501,Expenses!$D$2:$D$2501,$A29,Expenses!$H$2:$H$2501,D$2))</f>
      </c>
      <c r="E29" s="27">
        <f>IF($A29="",0,SUMIFS(Expenses!$F$2:$F$2501,Expenses!$D$2:$D$2501,$A29,Expenses!$H$2:$H$2501,E$2))</f>
      </c>
      <c r="F29" s="27">
        <f>IF($A29="",0,SUMIFS(Expenses!$F$2:$F$2501,Expenses!$D$2:$D$2501,$A29,Expenses!$H$2:$H$2501,F$2))</f>
      </c>
      <c r="G29" s="27">
        <f>IF($A29="",0,SUMIFS(Expenses!$F$2:$F$2501,Expenses!$D$2:$D$2501,$A29,Expenses!$H$2:$H$2501,G$2))</f>
      </c>
      <c r="H29" s="27">
        <f>IF($A29="",0,SUMIFS(Expenses!$F$2:$F$2501,Expenses!$D$2:$D$2501,$A29,Expenses!$H$2:$H$2501,H$2))</f>
      </c>
      <c r="I29" s="27">
        <f>IF($A29="",0,SUMIFS(Expenses!$F$2:$F$2501,Expenses!$D$2:$D$2501,$A29,Expenses!$H$2:$H$2501,I$2))</f>
      </c>
      <c r="J29" s="27">
        <f>IF($A29="",0,SUMIFS(Expenses!$F$2:$F$2501,Expenses!$D$2:$D$2501,$A29,Expenses!$H$2:$H$2501,J$2))</f>
      </c>
      <c r="K29" s="27">
        <f>IF($A29="",0,SUMIFS(Expenses!$F$2:$F$2501,Expenses!$D$2:$D$2501,$A29,Expenses!$H$2:$H$2501,K$2))</f>
      </c>
      <c r="L29" s="27">
        <f>IF($A29="",0,SUMIFS(Expenses!$F$2:$F$2501,Expenses!$D$2:$D$2501,$A29,Expenses!$H$2:$H$2501,L$2))</f>
      </c>
      <c r="M29" s="27">
        <f>IF($A29="",0,SUMIFS(Expenses!$F$2:$F$2501,Expenses!$D$2:$D$2501,$A29,Expenses!$H$2:$H$2501,M$2))</f>
      </c>
      <c r="N29" s="27">
        <f>IF($A29="",0,SUMIFS(Expenses!$F$2:$F$2501,Expenses!$D$2:$D$2501,$A29,Expenses!$H$2:$H$2501,N$2))</f>
      </c>
      <c r="O29" s="28">
        <f>SUM(C29:N29)</f>
      </c>
      <c r="P29">
        <f>IF(O29&gt;0,O29+ROW()/1000000000,0)</f>
      </c>
    </row>
    <row r="30" spans="1:16" x14ac:dyDescent="0.25">
      <c r="A30" s="17">
        <f>IF(Setup!$B$52="","",Setup!$B$52)</f>
      </c>
      <c r="B30" s="26">
        <f>Setup!$C$52&amp;""</f>
      </c>
      <c r="C30" s="27">
        <f>IF($A30="",0,SUMIFS(Expenses!$F$2:$F$2501,Expenses!$D$2:$D$2501,$A30,Expenses!$H$2:$H$2501,C$2))</f>
      </c>
      <c r="D30" s="27">
        <f>IF($A30="",0,SUMIFS(Expenses!$F$2:$F$2501,Expenses!$D$2:$D$2501,$A30,Expenses!$H$2:$H$2501,D$2))</f>
      </c>
      <c r="E30" s="27">
        <f>IF($A30="",0,SUMIFS(Expenses!$F$2:$F$2501,Expenses!$D$2:$D$2501,$A30,Expenses!$H$2:$H$2501,E$2))</f>
      </c>
      <c r="F30" s="27">
        <f>IF($A30="",0,SUMIFS(Expenses!$F$2:$F$2501,Expenses!$D$2:$D$2501,$A30,Expenses!$H$2:$H$2501,F$2))</f>
      </c>
      <c r="G30" s="27">
        <f>IF($A30="",0,SUMIFS(Expenses!$F$2:$F$2501,Expenses!$D$2:$D$2501,$A30,Expenses!$H$2:$H$2501,G$2))</f>
      </c>
      <c r="H30" s="27">
        <f>IF($A30="",0,SUMIFS(Expenses!$F$2:$F$2501,Expenses!$D$2:$D$2501,$A30,Expenses!$H$2:$H$2501,H$2))</f>
      </c>
      <c r="I30" s="27">
        <f>IF($A30="",0,SUMIFS(Expenses!$F$2:$F$2501,Expenses!$D$2:$D$2501,$A30,Expenses!$H$2:$H$2501,I$2))</f>
      </c>
      <c r="J30" s="27">
        <f>IF($A30="",0,SUMIFS(Expenses!$F$2:$F$2501,Expenses!$D$2:$D$2501,$A30,Expenses!$H$2:$H$2501,J$2))</f>
      </c>
      <c r="K30" s="27">
        <f>IF($A30="",0,SUMIFS(Expenses!$F$2:$F$2501,Expenses!$D$2:$D$2501,$A30,Expenses!$H$2:$H$2501,K$2))</f>
      </c>
      <c r="L30" s="27">
        <f>IF($A30="",0,SUMIFS(Expenses!$F$2:$F$2501,Expenses!$D$2:$D$2501,$A30,Expenses!$H$2:$H$2501,L$2))</f>
      </c>
      <c r="M30" s="27">
        <f>IF($A30="",0,SUMIFS(Expenses!$F$2:$F$2501,Expenses!$D$2:$D$2501,$A30,Expenses!$H$2:$H$2501,M$2))</f>
      </c>
      <c r="N30" s="27">
        <f>IF($A30="",0,SUMIFS(Expenses!$F$2:$F$2501,Expenses!$D$2:$D$2501,$A30,Expenses!$H$2:$H$2501,N$2))</f>
      </c>
      <c r="O30" s="28">
        <f>SUM(C30:N30)</f>
      </c>
      <c r="P30">
        <f>IF(O30&gt;0,O30+ROW()/1000000000,0)</f>
      </c>
    </row>
    <row r="31" spans="1:16" x14ac:dyDescent="0.25">
      <c r="A31" s="17">
        <f>IF(Setup!$B$53="","",Setup!$B$53)</f>
      </c>
      <c r="B31" s="26">
        <f>Setup!$C$53&amp;""</f>
      </c>
      <c r="C31" s="27">
        <f>IF($A31="",0,SUMIFS(Expenses!$F$2:$F$2501,Expenses!$D$2:$D$2501,$A31,Expenses!$H$2:$H$2501,C$2))</f>
      </c>
      <c r="D31" s="27">
        <f>IF($A31="",0,SUMIFS(Expenses!$F$2:$F$2501,Expenses!$D$2:$D$2501,$A31,Expenses!$H$2:$H$2501,D$2))</f>
      </c>
      <c r="E31" s="27">
        <f>IF($A31="",0,SUMIFS(Expenses!$F$2:$F$2501,Expenses!$D$2:$D$2501,$A31,Expenses!$H$2:$H$2501,E$2))</f>
      </c>
      <c r="F31" s="27">
        <f>IF($A31="",0,SUMIFS(Expenses!$F$2:$F$2501,Expenses!$D$2:$D$2501,$A31,Expenses!$H$2:$H$2501,F$2))</f>
      </c>
      <c r="G31" s="27">
        <f>IF($A31="",0,SUMIFS(Expenses!$F$2:$F$2501,Expenses!$D$2:$D$2501,$A31,Expenses!$H$2:$H$2501,G$2))</f>
      </c>
      <c r="H31" s="27">
        <f>IF($A31="",0,SUMIFS(Expenses!$F$2:$F$2501,Expenses!$D$2:$D$2501,$A31,Expenses!$H$2:$H$2501,H$2))</f>
      </c>
      <c r="I31" s="27">
        <f>IF($A31="",0,SUMIFS(Expenses!$F$2:$F$2501,Expenses!$D$2:$D$2501,$A31,Expenses!$H$2:$H$2501,I$2))</f>
      </c>
      <c r="J31" s="27">
        <f>IF($A31="",0,SUMIFS(Expenses!$F$2:$F$2501,Expenses!$D$2:$D$2501,$A31,Expenses!$H$2:$H$2501,J$2))</f>
      </c>
      <c r="K31" s="27">
        <f>IF($A31="",0,SUMIFS(Expenses!$F$2:$F$2501,Expenses!$D$2:$D$2501,$A31,Expenses!$H$2:$H$2501,K$2))</f>
      </c>
      <c r="L31" s="27">
        <f>IF($A31="",0,SUMIFS(Expenses!$F$2:$F$2501,Expenses!$D$2:$D$2501,$A31,Expenses!$H$2:$H$2501,L$2))</f>
      </c>
      <c r="M31" s="27">
        <f>IF($A31="",0,SUMIFS(Expenses!$F$2:$F$2501,Expenses!$D$2:$D$2501,$A31,Expenses!$H$2:$H$2501,M$2))</f>
      </c>
      <c r="N31" s="27">
        <f>IF($A31="",0,SUMIFS(Expenses!$F$2:$F$2501,Expenses!$D$2:$D$2501,$A31,Expenses!$H$2:$H$2501,N$2))</f>
      </c>
      <c r="O31" s="28">
        <f>SUM(C31:N31)</f>
      </c>
      <c r="P31">
        <f>IF(O31&gt;0,O31+ROW()/1000000000,0)</f>
      </c>
    </row>
    <row r="32" spans="1:16" x14ac:dyDescent="0.25">
      <c r="A32" s="17">
        <f>IF(Setup!$B$54="","",Setup!$B$54)</f>
      </c>
      <c r="B32" s="26">
        <f>Setup!$C$54&amp;""</f>
      </c>
      <c r="C32" s="27">
        <f>IF($A32="",0,SUMIFS(Expenses!$F$2:$F$2501,Expenses!$D$2:$D$2501,$A32,Expenses!$H$2:$H$2501,C$2))</f>
      </c>
      <c r="D32" s="27">
        <f>IF($A32="",0,SUMIFS(Expenses!$F$2:$F$2501,Expenses!$D$2:$D$2501,$A32,Expenses!$H$2:$H$2501,D$2))</f>
      </c>
      <c r="E32" s="27">
        <f>IF($A32="",0,SUMIFS(Expenses!$F$2:$F$2501,Expenses!$D$2:$D$2501,$A32,Expenses!$H$2:$H$2501,E$2))</f>
      </c>
      <c r="F32" s="27">
        <f>IF($A32="",0,SUMIFS(Expenses!$F$2:$F$2501,Expenses!$D$2:$D$2501,$A32,Expenses!$H$2:$H$2501,F$2))</f>
      </c>
      <c r="G32" s="27">
        <f>IF($A32="",0,SUMIFS(Expenses!$F$2:$F$2501,Expenses!$D$2:$D$2501,$A32,Expenses!$H$2:$H$2501,G$2))</f>
      </c>
      <c r="H32" s="27">
        <f>IF($A32="",0,SUMIFS(Expenses!$F$2:$F$2501,Expenses!$D$2:$D$2501,$A32,Expenses!$H$2:$H$2501,H$2))</f>
      </c>
      <c r="I32" s="27">
        <f>IF($A32="",0,SUMIFS(Expenses!$F$2:$F$2501,Expenses!$D$2:$D$2501,$A32,Expenses!$H$2:$H$2501,I$2))</f>
      </c>
      <c r="J32" s="27">
        <f>IF($A32="",0,SUMIFS(Expenses!$F$2:$F$2501,Expenses!$D$2:$D$2501,$A32,Expenses!$H$2:$H$2501,J$2))</f>
      </c>
      <c r="K32" s="27">
        <f>IF($A32="",0,SUMIFS(Expenses!$F$2:$F$2501,Expenses!$D$2:$D$2501,$A32,Expenses!$H$2:$H$2501,K$2))</f>
      </c>
      <c r="L32" s="27">
        <f>IF($A32="",0,SUMIFS(Expenses!$F$2:$F$2501,Expenses!$D$2:$D$2501,$A32,Expenses!$H$2:$H$2501,L$2))</f>
      </c>
      <c r="M32" s="27">
        <f>IF($A32="",0,SUMIFS(Expenses!$F$2:$F$2501,Expenses!$D$2:$D$2501,$A32,Expenses!$H$2:$H$2501,M$2))</f>
      </c>
      <c r="N32" s="27">
        <f>IF($A32="",0,SUMIFS(Expenses!$F$2:$F$2501,Expenses!$D$2:$D$2501,$A32,Expenses!$H$2:$H$2501,N$2))</f>
      </c>
      <c r="O32" s="28">
        <f>SUM(C32:N32)</f>
      </c>
      <c r="P32">
        <f>IF(O32&gt;0,O32+ROW()/1000000000,0)</f>
      </c>
    </row>
    <row r="33" spans="1:16" x14ac:dyDescent="0.25">
      <c r="A33" s="17">
        <f>IF(Setup!$B$55="","",Setup!$B$55)</f>
      </c>
      <c r="B33" s="26">
        <f>Setup!$C$55&amp;""</f>
      </c>
      <c r="C33" s="27">
        <f>IF($A33="",0,SUMIFS(Expenses!$F$2:$F$2501,Expenses!$D$2:$D$2501,$A33,Expenses!$H$2:$H$2501,C$2))</f>
      </c>
      <c r="D33" s="27">
        <f>IF($A33="",0,SUMIFS(Expenses!$F$2:$F$2501,Expenses!$D$2:$D$2501,$A33,Expenses!$H$2:$H$2501,D$2))</f>
      </c>
      <c r="E33" s="27">
        <f>IF($A33="",0,SUMIFS(Expenses!$F$2:$F$2501,Expenses!$D$2:$D$2501,$A33,Expenses!$H$2:$H$2501,E$2))</f>
      </c>
      <c r="F33" s="27">
        <f>IF($A33="",0,SUMIFS(Expenses!$F$2:$F$2501,Expenses!$D$2:$D$2501,$A33,Expenses!$H$2:$H$2501,F$2))</f>
      </c>
      <c r="G33" s="27">
        <f>IF($A33="",0,SUMIFS(Expenses!$F$2:$F$2501,Expenses!$D$2:$D$2501,$A33,Expenses!$H$2:$H$2501,G$2))</f>
      </c>
      <c r="H33" s="27">
        <f>IF($A33="",0,SUMIFS(Expenses!$F$2:$F$2501,Expenses!$D$2:$D$2501,$A33,Expenses!$H$2:$H$2501,H$2))</f>
      </c>
      <c r="I33" s="27">
        <f>IF($A33="",0,SUMIFS(Expenses!$F$2:$F$2501,Expenses!$D$2:$D$2501,$A33,Expenses!$H$2:$H$2501,I$2))</f>
      </c>
      <c r="J33" s="27">
        <f>IF($A33="",0,SUMIFS(Expenses!$F$2:$F$2501,Expenses!$D$2:$D$2501,$A33,Expenses!$H$2:$H$2501,J$2))</f>
      </c>
      <c r="K33" s="27">
        <f>IF($A33="",0,SUMIFS(Expenses!$F$2:$F$2501,Expenses!$D$2:$D$2501,$A33,Expenses!$H$2:$H$2501,K$2))</f>
      </c>
      <c r="L33" s="27">
        <f>IF($A33="",0,SUMIFS(Expenses!$F$2:$F$2501,Expenses!$D$2:$D$2501,$A33,Expenses!$H$2:$H$2501,L$2))</f>
      </c>
      <c r="M33" s="27">
        <f>IF($A33="",0,SUMIFS(Expenses!$F$2:$F$2501,Expenses!$D$2:$D$2501,$A33,Expenses!$H$2:$H$2501,M$2))</f>
      </c>
      <c r="N33" s="27">
        <f>IF($A33="",0,SUMIFS(Expenses!$F$2:$F$2501,Expenses!$D$2:$D$2501,$A33,Expenses!$H$2:$H$2501,N$2))</f>
      </c>
      <c r="O33" s="28">
        <f>SUM(C33:N33)</f>
      </c>
      <c r="P33">
        <f>IF(O33&gt;0,O33+ROW()/1000000000,0)</f>
      </c>
    </row>
    <row r="34" spans="1:16" x14ac:dyDescent="0.25">
      <c r="A34" s="17">
        <f>IF(Setup!$B$56="","",Setup!$B$56)</f>
      </c>
      <c r="B34" s="26">
        <f>Setup!$C$56&amp;""</f>
      </c>
      <c r="C34" s="27">
        <f>IF($A34="",0,SUMIFS(Expenses!$F$2:$F$2501,Expenses!$D$2:$D$2501,$A34,Expenses!$H$2:$H$2501,C$2))</f>
      </c>
      <c r="D34" s="27">
        <f>IF($A34="",0,SUMIFS(Expenses!$F$2:$F$2501,Expenses!$D$2:$D$2501,$A34,Expenses!$H$2:$H$2501,D$2))</f>
      </c>
      <c r="E34" s="27">
        <f>IF($A34="",0,SUMIFS(Expenses!$F$2:$F$2501,Expenses!$D$2:$D$2501,$A34,Expenses!$H$2:$H$2501,E$2))</f>
      </c>
      <c r="F34" s="27">
        <f>IF($A34="",0,SUMIFS(Expenses!$F$2:$F$2501,Expenses!$D$2:$D$2501,$A34,Expenses!$H$2:$H$2501,F$2))</f>
      </c>
      <c r="G34" s="27">
        <f>IF($A34="",0,SUMIFS(Expenses!$F$2:$F$2501,Expenses!$D$2:$D$2501,$A34,Expenses!$H$2:$H$2501,G$2))</f>
      </c>
      <c r="H34" s="27">
        <f>IF($A34="",0,SUMIFS(Expenses!$F$2:$F$2501,Expenses!$D$2:$D$2501,$A34,Expenses!$H$2:$H$2501,H$2))</f>
      </c>
      <c r="I34" s="27">
        <f>IF($A34="",0,SUMIFS(Expenses!$F$2:$F$2501,Expenses!$D$2:$D$2501,$A34,Expenses!$H$2:$H$2501,I$2))</f>
      </c>
      <c r="J34" s="27">
        <f>IF($A34="",0,SUMIFS(Expenses!$F$2:$F$2501,Expenses!$D$2:$D$2501,$A34,Expenses!$H$2:$H$2501,J$2))</f>
      </c>
      <c r="K34" s="27">
        <f>IF($A34="",0,SUMIFS(Expenses!$F$2:$F$2501,Expenses!$D$2:$D$2501,$A34,Expenses!$H$2:$H$2501,K$2))</f>
      </c>
      <c r="L34" s="27">
        <f>IF($A34="",0,SUMIFS(Expenses!$F$2:$F$2501,Expenses!$D$2:$D$2501,$A34,Expenses!$H$2:$H$2501,L$2))</f>
      </c>
      <c r="M34" s="27">
        <f>IF($A34="",0,SUMIFS(Expenses!$F$2:$F$2501,Expenses!$D$2:$D$2501,$A34,Expenses!$H$2:$H$2501,M$2))</f>
      </c>
      <c r="N34" s="27">
        <f>IF($A34="",0,SUMIFS(Expenses!$F$2:$F$2501,Expenses!$D$2:$D$2501,$A34,Expenses!$H$2:$H$2501,N$2))</f>
      </c>
      <c r="O34" s="28">
        <f>SUM(C34:N34)</f>
      </c>
      <c r="P34">
        <f>IF(O34&gt;0,O34+ROW()/1000000000,0)</f>
      </c>
    </row>
    <row r="35" spans="1:16" x14ac:dyDescent="0.25">
      <c r="A35" s="17">
        <f>IF(Setup!$B$57="","",Setup!$B$57)</f>
      </c>
      <c r="B35" s="26">
        <f>Setup!$C$57&amp;""</f>
      </c>
      <c r="C35" s="27">
        <f>IF($A35="",0,SUMIFS(Expenses!$F$2:$F$2501,Expenses!$D$2:$D$2501,$A35,Expenses!$H$2:$H$2501,C$2))</f>
      </c>
      <c r="D35" s="27">
        <f>IF($A35="",0,SUMIFS(Expenses!$F$2:$F$2501,Expenses!$D$2:$D$2501,$A35,Expenses!$H$2:$H$2501,D$2))</f>
      </c>
      <c r="E35" s="27">
        <f>IF($A35="",0,SUMIFS(Expenses!$F$2:$F$2501,Expenses!$D$2:$D$2501,$A35,Expenses!$H$2:$H$2501,E$2))</f>
      </c>
      <c r="F35" s="27">
        <f>IF($A35="",0,SUMIFS(Expenses!$F$2:$F$2501,Expenses!$D$2:$D$2501,$A35,Expenses!$H$2:$H$2501,F$2))</f>
      </c>
      <c r="G35" s="27">
        <f>IF($A35="",0,SUMIFS(Expenses!$F$2:$F$2501,Expenses!$D$2:$D$2501,$A35,Expenses!$H$2:$H$2501,G$2))</f>
      </c>
      <c r="H35" s="27">
        <f>IF($A35="",0,SUMIFS(Expenses!$F$2:$F$2501,Expenses!$D$2:$D$2501,$A35,Expenses!$H$2:$H$2501,H$2))</f>
      </c>
      <c r="I35" s="27">
        <f>IF($A35="",0,SUMIFS(Expenses!$F$2:$F$2501,Expenses!$D$2:$D$2501,$A35,Expenses!$H$2:$H$2501,I$2))</f>
      </c>
      <c r="J35" s="27">
        <f>IF($A35="",0,SUMIFS(Expenses!$F$2:$F$2501,Expenses!$D$2:$D$2501,$A35,Expenses!$H$2:$H$2501,J$2))</f>
      </c>
      <c r="K35" s="27">
        <f>IF($A35="",0,SUMIFS(Expenses!$F$2:$F$2501,Expenses!$D$2:$D$2501,$A35,Expenses!$H$2:$H$2501,K$2))</f>
      </c>
      <c r="L35" s="27">
        <f>IF($A35="",0,SUMIFS(Expenses!$F$2:$F$2501,Expenses!$D$2:$D$2501,$A35,Expenses!$H$2:$H$2501,L$2))</f>
      </c>
      <c r="M35" s="27">
        <f>IF($A35="",0,SUMIFS(Expenses!$F$2:$F$2501,Expenses!$D$2:$D$2501,$A35,Expenses!$H$2:$H$2501,M$2))</f>
      </c>
      <c r="N35" s="27">
        <f>IF($A35="",0,SUMIFS(Expenses!$F$2:$F$2501,Expenses!$D$2:$D$2501,$A35,Expenses!$H$2:$H$2501,N$2))</f>
      </c>
      <c r="O35" s="28">
        <f>SUM(C35:N35)</f>
      </c>
      <c r="P35">
        <f>IF(O35&gt;0,O35+ROW()/1000000000,0)</f>
      </c>
    </row>
    <row r="36" spans="1:16" x14ac:dyDescent="0.25">
      <c r="A36" s="17">
        <f>IF(Setup!$B$58="","",Setup!$B$58)</f>
      </c>
      <c r="B36" s="26">
        <f>Setup!$C$58&amp;""</f>
      </c>
      <c r="C36" s="27">
        <f>IF($A36="",0,SUMIFS(Expenses!$F$2:$F$2501,Expenses!$D$2:$D$2501,$A36,Expenses!$H$2:$H$2501,C$2))</f>
      </c>
      <c r="D36" s="27">
        <f>IF($A36="",0,SUMIFS(Expenses!$F$2:$F$2501,Expenses!$D$2:$D$2501,$A36,Expenses!$H$2:$H$2501,D$2))</f>
      </c>
      <c r="E36" s="27">
        <f>IF($A36="",0,SUMIFS(Expenses!$F$2:$F$2501,Expenses!$D$2:$D$2501,$A36,Expenses!$H$2:$H$2501,E$2))</f>
      </c>
      <c r="F36" s="27">
        <f>IF($A36="",0,SUMIFS(Expenses!$F$2:$F$2501,Expenses!$D$2:$D$2501,$A36,Expenses!$H$2:$H$2501,F$2))</f>
      </c>
      <c r="G36" s="27">
        <f>IF($A36="",0,SUMIFS(Expenses!$F$2:$F$2501,Expenses!$D$2:$D$2501,$A36,Expenses!$H$2:$H$2501,G$2))</f>
      </c>
      <c r="H36" s="27">
        <f>IF($A36="",0,SUMIFS(Expenses!$F$2:$F$2501,Expenses!$D$2:$D$2501,$A36,Expenses!$H$2:$H$2501,H$2))</f>
      </c>
      <c r="I36" s="27">
        <f>IF($A36="",0,SUMIFS(Expenses!$F$2:$F$2501,Expenses!$D$2:$D$2501,$A36,Expenses!$H$2:$H$2501,I$2))</f>
      </c>
      <c r="J36" s="27">
        <f>IF($A36="",0,SUMIFS(Expenses!$F$2:$F$2501,Expenses!$D$2:$D$2501,$A36,Expenses!$H$2:$H$2501,J$2))</f>
      </c>
      <c r="K36" s="27">
        <f>IF($A36="",0,SUMIFS(Expenses!$F$2:$F$2501,Expenses!$D$2:$D$2501,$A36,Expenses!$H$2:$H$2501,K$2))</f>
      </c>
      <c r="L36" s="27">
        <f>IF($A36="",0,SUMIFS(Expenses!$F$2:$F$2501,Expenses!$D$2:$D$2501,$A36,Expenses!$H$2:$H$2501,L$2))</f>
      </c>
      <c r="M36" s="27">
        <f>IF($A36="",0,SUMIFS(Expenses!$F$2:$F$2501,Expenses!$D$2:$D$2501,$A36,Expenses!$H$2:$H$2501,M$2))</f>
      </c>
      <c r="N36" s="27">
        <f>IF($A36="",0,SUMIFS(Expenses!$F$2:$F$2501,Expenses!$D$2:$D$2501,$A36,Expenses!$H$2:$H$2501,N$2))</f>
      </c>
      <c r="O36" s="28">
        <f>SUM(C36:N36)</f>
      </c>
      <c r="P36">
        <f>IF(O36&gt;0,O36+ROW()/1000000000,0)</f>
      </c>
    </row>
    <row r="37" spans="1:16" x14ac:dyDescent="0.25">
      <c r="A37" s="17">
        <f>IF(Setup!$B$59="","",Setup!$B$59)</f>
      </c>
      <c r="B37" s="26">
        <f>Setup!$C$59&amp;""</f>
      </c>
      <c r="C37" s="27">
        <f>IF($A37="",0,SUMIFS(Expenses!$F$2:$F$2501,Expenses!$D$2:$D$2501,$A37,Expenses!$H$2:$H$2501,C$2))</f>
      </c>
      <c r="D37" s="27">
        <f>IF($A37="",0,SUMIFS(Expenses!$F$2:$F$2501,Expenses!$D$2:$D$2501,$A37,Expenses!$H$2:$H$2501,D$2))</f>
      </c>
      <c r="E37" s="27">
        <f>IF($A37="",0,SUMIFS(Expenses!$F$2:$F$2501,Expenses!$D$2:$D$2501,$A37,Expenses!$H$2:$H$2501,E$2))</f>
      </c>
      <c r="F37" s="27">
        <f>IF($A37="",0,SUMIFS(Expenses!$F$2:$F$2501,Expenses!$D$2:$D$2501,$A37,Expenses!$H$2:$H$2501,F$2))</f>
      </c>
      <c r="G37" s="27">
        <f>IF($A37="",0,SUMIFS(Expenses!$F$2:$F$2501,Expenses!$D$2:$D$2501,$A37,Expenses!$H$2:$H$2501,G$2))</f>
      </c>
      <c r="H37" s="27">
        <f>IF($A37="",0,SUMIFS(Expenses!$F$2:$F$2501,Expenses!$D$2:$D$2501,$A37,Expenses!$H$2:$H$2501,H$2))</f>
      </c>
      <c r="I37" s="27">
        <f>IF($A37="",0,SUMIFS(Expenses!$F$2:$F$2501,Expenses!$D$2:$D$2501,$A37,Expenses!$H$2:$H$2501,I$2))</f>
      </c>
      <c r="J37" s="27">
        <f>IF($A37="",0,SUMIFS(Expenses!$F$2:$F$2501,Expenses!$D$2:$D$2501,$A37,Expenses!$H$2:$H$2501,J$2))</f>
      </c>
      <c r="K37" s="27">
        <f>IF($A37="",0,SUMIFS(Expenses!$F$2:$F$2501,Expenses!$D$2:$D$2501,$A37,Expenses!$H$2:$H$2501,K$2))</f>
      </c>
      <c r="L37" s="27">
        <f>IF($A37="",0,SUMIFS(Expenses!$F$2:$F$2501,Expenses!$D$2:$D$2501,$A37,Expenses!$H$2:$H$2501,L$2))</f>
      </c>
      <c r="M37" s="27">
        <f>IF($A37="",0,SUMIFS(Expenses!$F$2:$F$2501,Expenses!$D$2:$D$2501,$A37,Expenses!$H$2:$H$2501,M$2))</f>
      </c>
      <c r="N37" s="27">
        <f>IF($A37="",0,SUMIFS(Expenses!$F$2:$F$2501,Expenses!$D$2:$D$2501,$A37,Expenses!$H$2:$H$2501,N$2))</f>
      </c>
      <c r="O37" s="28">
        <f>SUM(C37:N37)</f>
      </c>
      <c r="P37">
        <f>IF(O37&gt;0,O37+ROW()/1000000000,0)</f>
      </c>
    </row>
    <row r="38" spans="1:16" x14ac:dyDescent="0.25">
      <c r="A38" s="17">
        <f>IF(Setup!$B$60="","",Setup!$B$60)</f>
      </c>
      <c r="B38" s="26">
        <f>Setup!$C$60&amp;""</f>
      </c>
      <c r="C38" s="27">
        <f>IF($A38="",0,SUMIFS(Expenses!$F$2:$F$2501,Expenses!$D$2:$D$2501,$A38,Expenses!$H$2:$H$2501,C$2))</f>
      </c>
      <c r="D38" s="27">
        <f>IF($A38="",0,SUMIFS(Expenses!$F$2:$F$2501,Expenses!$D$2:$D$2501,$A38,Expenses!$H$2:$H$2501,D$2))</f>
      </c>
      <c r="E38" s="27">
        <f>IF($A38="",0,SUMIFS(Expenses!$F$2:$F$2501,Expenses!$D$2:$D$2501,$A38,Expenses!$H$2:$H$2501,E$2))</f>
      </c>
      <c r="F38" s="27">
        <f>IF($A38="",0,SUMIFS(Expenses!$F$2:$F$2501,Expenses!$D$2:$D$2501,$A38,Expenses!$H$2:$H$2501,F$2))</f>
      </c>
      <c r="G38" s="27">
        <f>IF($A38="",0,SUMIFS(Expenses!$F$2:$F$2501,Expenses!$D$2:$D$2501,$A38,Expenses!$H$2:$H$2501,G$2))</f>
      </c>
      <c r="H38" s="27">
        <f>IF($A38="",0,SUMIFS(Expenses!$F$2:$F$2501,Expenses!$D$2:$D$2501,$A38,Expenses!$H$2:$H$2501,H$2))</f>
      </c>
      <c r="I38" s="27">
        <f>IF($A38="",0,SUMIFS(Expenses!$F$2:$F$2501,Expenses!$D$2:$D$2501,$A38,Expenses!$H$2:$H$2501,I$2))</f>
      </c>
      <c r="J38" s="27">
        <f>IF($A38="",0,SUMIFS(Expenses!$F$2:$F$2501,Expenses!$D$2:$D$2501,$A38,Expenses!$H$2:$H$2501,J$2))</f>
      </c>
      <c r="K38" s="27">
        <f>IF($A38="",0,SUMIFS(Expenses!$F$2:$F$2501,Expenses!$D$2:$D$2501,$A38,Expenses!$H$2:$H$2501,K$2))</f>
      </c>
      <c r="L38" s="27">
        <f>IF($A38="",0,SUMIFS(Expenses!$F$2:$F$2501,Expenses!$D$2:$D$2501,$A38,Expenses!$H$2:$H$2501,L$2))</f>
      </c>
      <c r="M38" s="27">
        <f>IF($A38="",0,SUMIFS(Expenses!$F$2:$F$2501,Expenses!$D$2:$D$2501,$A38,Expenses!$H$2:$H$2501,M$2))</f>
      </c>
      <c r="N38" s="27">
        <f>IF($A38="",0,SUMIFS(Expenses!$F$2:$F$2501,Expenses!$D$2:$D$2501,$A38,Expenses!$H$2:$H$2501,N$2))</f>
      </c>
      <c r="O38" s="28">
        <f>SUM(C38:N38)</f>
      </c>
      <c r="P38">
        <f>IF(O38&gt;0,O38+ROW()/1000000000,0)</f>
      </c>
    </row>
    <row r="39" spans="1:16" x14ac:dyDescent="0.25">
      <c r="A39" s="17">
        <f>IF(Setup!$B$61="","",Setup!$B$61)</f>
      </c>
      <c r="B39" s="26">
        <f>Setup!$C$61&amp;""</f>
      </c>
      <c r="C39" s="27">
        <f>IF($A39="",0,SUMIFS(Expenses!$F$2:$F$2501,Expenses!$D$2:$D$2501,$A39,Expenses!$H$2:$H$2501,C$2))</f>
      </c>
      <c r="D39" s="27">
        <f>IF($A39="",0,SUMIFS(Expenses!$F$2:$F$2501,Expenses!$D$2:$D$2501,$A39,Expenses!$H$2:$H$2501,D$2))</f>
      </c>
      <c r="E39" s="27">
        <f>IF($A39="",0,SUMIFS(Expenses!$F$2:$F$2501,Expenses!$D$2:$D$2501,$A39,Expenses!$H$2:$H$2501,E$2))</f>
      </c>
      <c r="F39" s="27">
        <f>IF($A39="",0,SUMIFS(Expenses!$F$2:$F$2501,Expenses!$D$2:$D$2501,$A39,Expenses!$H$2:$H$2501,F$2))</f>
      </c>
      <c r="G39" s="27">
        <f>IF($A39="",0,SUMIFS(Expenses!$F$2:$F$2501,Expenses!$D$2:$D$2501,$A39,Expenses!$H$2:$H$2501,G$2))</f>
      </c>
      <c r="H39" s="27">
        <f>IF($A39="",0,SUMIFS(Expenses!$F$2:$F$2501,Expenses!$D$2:$D$2501,$A39,Expenses!$H$2:$H$2501,H$2))</f>
      </c>
      <c r="I39" s="27">
        <f>IF($A39="",0,SUMIFS(Expenses!$F$2:$F$2501,Expenses!$D$2:$D$2501,$A39,Expenses!$H$2:$H$2501,I$2))</f>
      </c>
      <c r="J39" s="27">
        <f>IF($A39="",0,SUMIFS(Expenses!$F$2:$F$2501,Expenses!$D$2:$D$2501,$A39,Expenses!$H$2:$H$2501,J$2))</f>
      </c>
      <c r="K39" s="27">
        <f>IF($A39="",0,SUMIFS(Expenses!$F$2:$F$2501,Expenses!$D$2:$D$2501,$A39,Expenses!$H$2:$H$2501,K$2))</f>
      </c>
      <c r="L39" s="27">
        <f>IF($A39="",0,SUMIFS(Expenses!$F$2:$F$2501,Expenses!$D$2:$D$2501,$A39,Expenses!$H$2:$H$2501,L$2))</f>
      </c>
      <c r="M39" s="27">
        <f>IF($A39="",0,SUMIFS(Expenses!$F$2:$F$2501,Expenses!$D$2:$D$2501,$A39,Expenses!$H$2:$H$2501,M$2))</f>
      </c>
      <c r="N39" s="27">
        <f>IF($A39="",0,SUMIFS(Expenses!$F$2:$F$2501,Expenses!$D$2:$D$2501,$A39,Expenses!$H$2:$H$2501,N$2))</f>
      </c>
      <c r="O39" s="28">
        <f>SUM(C39:N39)</f>
      </c>
      <c r="P39">
        <f>IF(O39&gt;0,O39+ROW()/1000000000,0)</f>
      </c>
    </row>
    <row r="40" spans="1:16" x14ac:dyDescent="0.25">
      <c r="A40" s="17">
        <f>IF(Setup!$B$62="","",Setup!$B$62)</f>
      </c>
      <c r="B40" s="26">
        <f>Setup!$C$62&amp;""</f>
      </c>
      <c r="C40" s="27">
        <f>IF($A40="",0,SUMIFS(Expenses!$F$2:$F$2501,Expenses!$D$2:$D$2501,$A40,Expenses!$H$2:$H$2501,C$2))</f>
      </c>
      <c r="D40" s="27">
        <f>IF($A40="",0,SUMIFS(Expenses!$F$2:$F$2501,Expenses!$D$2:$D$2501,$A40,Expenses!$H$2:$H$2501,D$2))</f>
      </c>
      <c r="E40" s="27">
        <f>IF($A40="",0,SUMIFS(Expenses!$F$2:$F$2501,Expenses!$D$2:$D$2501,$A40,Expenses!$H$2:$H$2501,E$2))</f>
      </c>
      <c r="F40" s="27">
        <f>IF($A40="",0,SUMIFS(Expenses!$F$2:$F$2501,Expenses!$D$2:$D$2501,$A40,Expenses!$H$2:$H$2501,F$2))</f>
      </c>
      <c r="G40" s="27">
        <f>IF($A40="",0,SUMIFS(Expenses!$F$2:$F$2501,Expenses!$D$2:$D$2501,$A40,Expenses!$H$2:$H$2501,G$2))</f>
      </c>
      <c r="H40" s="27">
        <f>IF($A40="",0,SUMIFS(Expenses!$F$2:$F$2501,Expenses!$D$2:$D$2501,$A40,Expenses!$H$2:$H$2501,H$2))</f>
      </c>
      <c r="I40" s="27">
        <f>IF($A40="",0,SUMIFS(Expenses!$F$2:$F$2501,Expenses!$D$2:$D$2501,$A40,Expenses!$H$2:$H$2501,I$2))</f>
      </c>
      <c r="J40" s="27">
        <f>IF($A40="",0,SUMIFS(Expenses!$F$2:$F$2501,Expenses!$D$2:$D$2501,$A40,Expenses!$H$2:$H$2501,J$2))</f>
      </c>
      <c r="K40" s="27">
        <f>IF($A40="",0,SUMIFS(Expenses!$F$2:$F$2501,Expenses!$D$2:$D$2501,$A40,Expenses!$H$2:$H$2501,K$2))</f>
      </c>
      <c r="L40" s="27">
        <f>IF($A40="",0,SUMIFS(Expenses!$F$2:$F$2501,Expenses!$D$2:$D$2501,$A40,Expenses!$H$2:$H$2501,L$2))</f>
      </c>
      <c r="M40" s="27">
        <f>IF($A40="",0,SUMIFS(Expenses!$F$2:$F$2501,Expenses!$D$2:$D$2501,$A40,Expenses!$H$2:$H$2501,M$2))</f>
      </c>
      <c r="N40" s="27">
        <f>IF($A40="",0,SUMIFS(Expenses!$F$2:$F$2501,Expenses!$D$2:$D$2501,$A40,Expenses!$H$2:$H$2501,N$2))</f>
      </c>
      <c r="O40" s="28">
        <f>SUM(C40:N40)</f>
      </c>
      <c r="P40">
        <f>IF(O40&gt;0,O40+ROW()/1000000000,0)</f>
      </c>
    </row>
    <row r="41" spans="1:16" x14ac:dyDescent="0.25">
      <c r="A41" s="17">
        <f>IF(Setup!$B$63="","",Setup!$B$63)</f>
      </c>
      <c r="B41" s="26">
        <f>Setup!$C$63&amp;""</f>
      </c>
      <c r="C41" s="27">
        <f>IF($A41="",0,SUMIFS(Expenses!$F$2:$F$2501,Expenses!$D$2:$D$2501,$A41,Expenses!$H$2:$H$2501,C$2))</f>
      </c>
      <c r="D41" s="27">
        <f>IF($A41="",0,SUMIFS(Expenses!$F$2:$F$2501,Expenses!$D$2:$D$2501,$A41,Expenses!$H$2:$H$2501,D$2))</f>
      </c>
      <c r="E41" s="27">
        <f>IF($A41="",0,SUMIFS(Expenses!$F$2:$F$2501,Expenses!$D$2:$D$2501,$A41,Expenses!$H$2:$H$2501,E$2))</f>
      </c>
      <c r="F41" s="27">
        <f>IF($A41="",0,SUMIFS(Expenses!$F$2:$F$2501,Expenses!$D$2:$D$2501,$A41,Expenses!$H$2:$H$2501,F$2))</f>
      </c>
      <c r="G41" s="27">
        <f>IF($A41="",0,SUMIFS(Expenses!$F$2:$F$2501,Expenses!$D$2:$D$2501,$A41,Expenses!$H$2:$H$2501,G$2))</f>
      </c>
      <c r="H41" s="27">
        <f>IF($A41="",0,SUMIFS(Expenses!$F$2:$F$2501,Expenses!$D$2:$D$2501,$A41,Expenses!$H$2:$H$2501,H$2))</f>
      </c>
      <c r="I41" s="27">
        <f>IF($A41="",0,SUMIFS(Expenses!$F$2:$F$2501,Expenses!$D$2:$D$2501,$A41,Expenses!$H$2:$H$2501,I$2))</f>
      </c>
      <c r="J41" s="27">
        <f>IF($A41="",0,SUMIFS(Expenses!$F$2:$F$2501,Expenses!$D$2:$D$2501,$A41,Expenses!$H$2:$H$2501,J$2))</f>
      </c>
      <c r="K41" s="27">
        <f>IF($A41="",0,SUMIFS(Expenses!$F$2:$F$2501,Expenses!$D$2:$D$2501,$A41,Expenses!$H$2:$H$2501,K$2))</f>
      </c>
      <c r="L41" s="27">
        <f>IF($A41="",0,SUMIFS(Expenses!$F$2:$F$2501,Expenses!$D$2:$D$2501,$A41,Expenses!$H$2:$H$2501,L$2))</f>
      </c>
      <c r="M41" s="27">
        <f>IF($A41="",0,SUMIFS(Expenses!$F$2:$F$2501,Expenses!$D$2:$D$2501,$A41,Expenses!$H$2:$H$2501,M$2))</f>
      </c>
      <c r="N41" s="27">
        <f>IF($A41="",0,SUMIFS(Expenses!$F$2:$F$2501,Expenses!$D$2:$D$2501,$A41,Expenses!$H$2:$H$2501,N$2))</f>
      </c>
      <c r="O41" s="28">
        <f>SUM(C41:N41)</f>
      </c>
      <c r="P41">
        <f>IF(O41&gt;0,O41+ROW()/1000000000,0)</f>
      </c>
    </row>
    <row r="42" spans="1:16" x14ac:dyDescent="0.25">
      <c r="A42" s="17">
        <f>IF(Setup!$B$64="","",Setup!$B$64)</f>
      </c>
      <c r="B42" s="26">
        <f>Setup!$C$64&amp;""</f>
      </c>
      <c r="C42" s="27">
        <f>IF($A42="",0,SUMIFS(Expenses!$F$2:$F$2501,Expenses!$D$2:$D$2501,$A42,Expenses!$H$2:$H$2501,C$2))</f>
      </c>
      <c r="D42" s="27">
        <f>IF($A42="",0,SUMIFS(Expenses!$F$2:$F$2501,Expenses!$D$2:$D$2501,$A42,Expenses!$H$2:$H$2501,D$2))</f>
      </c>
      <c r="E42" s="27">
        <f>IF($A42="",0,SUMIFS(Expenses!$F$2:$F$2501,Expenses!$D$2:$D$2501,$A42,Expenses!$H$2:$H$2501,E$2))</f>
      </c>
      <c r="F42" s="27">
        <f>IF($A42="",0,SUMIFS(Expenses!$F$2:$F$2501,Expenses!$D$2:$D$2501,$A42,Expenses!$H$2:$H$2501,F$2))</f>
      </c>
      <c r="G42" s="27">
        <f>IF($A42="",0,SUMIFS(Expenses!$F$2:$F$2501,Expenses!$D$2:$D$2501,$A42,Expenses!$H$2:$H$2501,G$2))</f>
      </c>
      <c r="H42" s="27">
        <f>IF($A42="",0,SUMIFS(Expenses!$F$2:$F$2501,Expenses!$D$2:$D$2501,$A42,Expenses!$H$2:$H$2501,H$2))</f>
      </c>
      <c r="I42" s="27">
        <f>IF($A42="",0,SUMIFS(Expenses!$F$2:$F$2501,Expenses!$D$2:$D$2501,$A42,Expenses!$H$2:$H$2501,I$2))</f>
      </c>
      <c r="J42" s="27">
        <f>IF($A42="",0,SUMIFS(Expenses!$F$2:$F$2501,Expenses!$D$2:$D$2501,$A42,Expenses!$H$2:$H$2501,J$2))</f>
      </c>
      <c r="K42" s="27">
        <f>IF($A42="",0,SUMIFS(Expenses!$F$2:$F$2501,Expenses!$D$2:$D$2501,$A42,Expenses!$H$2:$H$2501,K$2))</f>
      </c>
      <c r="L42" s="27">
        <f>IF($A42="",0,SUMIFS(Expenses!$F$2:$F$2501,Expenses!$D$2:$D$2501,$A42,Expenses!$H$2:$H$2501,L$2))</f>
      </c>
      <c r="M42" s="27">
        <f>IF($A42="",0,SUMIFS(Expenses!$F$2:$F$2501,Expenses!$D$2:$D$2501,$A42,Expenses!$H$2:$H$2501,M$2))</f>
      </c>
      <c r="N42" s="27">
        <f>IF($A42="",0,SUMIFS(Expenses!$F$2:$F$2501,Expenses!$D$2:$D$2501,$A42,Expenses!$H$2:$H$2501,N$2))</f>
      </c>
      <c r="O42" s="28">
        <f>SUM(C42:N42)</f>
      </c>
      <c r="P42">
        <f>IF(O42&gt;0,O42+ROW()/1000000000,0)</f>
      </c>
    </row>
    <row r="43" spans="1:16" x14ac:dyDescent="0.25">
      <c r="A43" s="17">
        <f>IF(Setup!$B$65="","",Setup!$B$65)</f>
      </c>
      <c r="B43" s="26">
        <f>Setup!$C$65&amp;""</f>
      </c>
      <c r="C43" s="27">
        <f>IF($A43="",0,SUMIFS(Expenses!$F$2:$F$2501,Expenses!$D$2:$D$2501,$A43,Expenses!$H$2:$H$2501,C$2))</f>
      </c>
      <c r="D43" s="27">
        <f>IF($A43="",0,SUMIFS(Expenses!$F$2:$F$2501,Expenses!$D$2:$D$2501,$A43,Expenses!$H$2:$H$2501,D$2))</f>
      </c>
      <c r="E43" s="27">
        <f>IF($A43="",0,SUMIFS(Expenses!$F$2:$F$2501,Expenses!$D$2:$D$2501,$A43,Expenses!$H$2:$H$2501,E$2))</f>
      </c>
      <c r="F43" s="27">
        <f>IF($A43="",0,SUMIFS(Expenses!$F$2:$F$2501,Expenses!$D$2:$D$2501,$A43,Expenses!$H$2:$H$2501,F$2))</f>
      </c>
      <c r="G43" s="27">
        <f>IF($A43="",0,SUMIFS(Expenses!$F$2:$F$2501,Expenses!$D$2:$D$2501,$A43,Expenses!$H$2:$H$2501,G$2))</f>
      </c>
      <c r="H43" s="27">
        <f>IF($A43="",0,SUMIFS(Expenses!$F$2:$F$2501,Expenses!$D$2:$D$2501,$A43,Expenses!$H$2:$H$2501,H$2))</f>
      </c>
      <c r="I43" s="27">
        <f>IF($A43="",0,SUMIFS(Expenses!$F$2:$F$2501,Expenses!$D$2:$D$2501,$A43,Expenses!$H$2:$H$2501,I$2))</f>
      </c>
      <c r="J43" s="27">
        <f>IF($A43="",0,SUMIFS(Expenses!$F$2:$F$2501,Expenses!$D$2:$D$2501,$A43,Expenses!$H$2:$H$2501,J$2))</f>
      </c>
      <c r="K43" s="27">
        <f>IF($A43="",0,SUMIFS(Expenses!$F$2:$F$2501,Expenses!$D$2:$D$2501,$A43,Expenses!$H$2:$H$2501,K$2))</f>
      </c>
      <c r="L43" s="27">
        <f>IF($A43="",0,SUMIFS(Expenses!$F$2:$F$2501,Expenses!$D$2:$D$2501,$A43,Expenses!$H$2:$H$2501,L$2))</f>
      </c>
      <c r="M43" s="27">
        <f>IF($A43="",0,SUMIFS(Expenses!$F$2:$F$2501,Expenses!$D$2:$D$2501,$A43,Expenses!$H$2:$H$2501,M$2))</f>
      </c>
      <c r="N43" s="27">
        <f>IF($A43="",0,SUMIFS(Expenses!$F$2:$F$2501,Expenses!$D$2:$D$2501,$A43,Expenses!$H$2:$H$2501,N$2))</f>
      </c>
      <c r="O43" s="28">
        <f>SUM(C43:N43)</f>
      </c>
      <c r="P43">
        <f>IF(O43&gt;0,O43+ROW()/1000000000,0)</f>
      </c>
    </row>
    <row r="44" spans="1:16" x14ac:dyDescent="0.25">
      <c r="A44" s="17">
        <f>IF(Setup!$B$66="","",Setup!$B$66)</f>
      </c>
      <c r="B44" s="26">
        <f>Setup!$C$66&amp;""</f>
      </c>
      <c r="C44" s="27">
        <f>IF($A44="",0,SUMIFS(Expenses!$F$2:$F$2501,Expenses!$D$2:$D$2501,$A44,Expenses!$H$2:$H$2501,C$2))</f>
      </c>
      <c r="D44" s="27">
        <f>IF($A44="",0,SUMIFS(Expenses!$F$2:$F$2501,Expenses!$D$2:$D$2501,$A44,Expenses!$H$2:$H$2501,D$2))</f>
      </c>
      <c r="E44" s="27">
        <f>IF($A44="",0,SUMIFS(Expenses!$F$2:$F$2501,Expenses!$D$2:$D$2501,$A44,Expenses!$H$2:$H$2501,E$2))</f>
      </c>
      <c r="F44" s="27">
        <f>IF($A44="",0,SUMIFS(Expenses!$F$2:$F$2501,Expenses!$D$2:$D$2501,$A44,Expenses!$H$2:$H$2501,F$2))</f>
      </c>
      <c r="G44" s="27">
        <f>IF($A44="",0,SUMIFS(Expenses!$F$2:$F$2501,Expenses!$D$2:$D$2501,$A44,Expenses!$H$2:$H$2501,G$2))</f>
      </c>
      <c r="H44" s="27">
        <f>IF($A44="",0,SUMIFS(Expenses!$F$2:$F$2501,Expenses!$D$2:$D$2501,$A44,Expenses!$H$2:$H$2501,H$2))</f>
      </c>
      <c r="I44" s="27">
        <f>IF($A44="",0,SUMIFS(Expenses!$F$2:$F$2501,Expenses!$D$2:$D$2501,$A44,Expenses!$H$2:$H$2501,I$2))</f>
      </c>
      <c r="J44" s="27">
        <f>IF($A44="",0,SUMIFS(Expenses!$F$2:$F$2501,Expenses!$D$2:$D$2501,$A44,Expenses!$H$2:$H$2501,J$2))</f>
      </c>
      <c r="K44" s="27">
        <f>IF($A44="",0,SUMIFS(Expenses!$F$2:$F$2501,Expenses!$D$2:$D$2501,$A44,Expenses!$H$2:$H$2501,K$2))</f>
      </c>
      <c r="L44" s="27">
        <f>IF($A44="",0,SUMIFS(Expenses!$F$2:$F$2501,Expenses!$D$2:$D$2501,$A44,Expenses!$H$2:$H$2501,L$2))</f>
      </c>
      <c r="M44" s="27">
        <f>IF($A44="",0,SUMIFS(Expenses!$F$2:$F$2501,Expenses!$D$2:$D$2501,$A44,Expenses!$H$2:$H$2501,M$2))</f>
      </c>
      <c r="N44" s="27">
        <f>IF($A44="",0,SUMIFS(Expenses!$F$2:$F$2501,Expenses!$D$2:$D$2501,$A44,Expenses!$H$2:$H$2501,N$2))</f>
      </c>
      <c r="O44" s="28">
        <f>SUM(C44:N44)</f>
      </c>
      <c r="P44">
        <f>IF(O44&gt;0,O44+ROW()/1000000000,0)</f>
      </c>
    </row>
    <row r="45" spans="1:16" x14ac:dyDescent="0.25">
      <c r="A45" s="17">
        <f>IF(Setup!$B$67="","",Setup!$B$67)</f>
      </c>
      <c r="B45" s="26">
        <f>Setup!$C$67&amp;""</f>
      </c>
      <c r="C45" s="27">
        <f>IF($A45="",0,SUMIFS(Expenses!$F$2:$F$2501,Expenses!$D$2:$D$2501,$A45,Expenses!$H$2:$H$2501,C$2))</f>
      </c>
      <c r="D45" s="27">
        <f>IF($A45="",0,SUMIFS(Expenses!$F$2:$F$2501,Expenses!$D$2:$D$2501,$A45,Expenses!$H$2:$H$2501,D$2))</f>
      </c>
      <c r="E45" s="27">
        <f>IF($A45="",0,SUMIFS(Expenses!$F$2:$F$2501,Expenses!$D$2:$D$2501,$A45,Expenses!$H$2:$H$2501,E$2))</f>
      </c>
      <c r="F45" s="27">
        <f>IF($A45="",0,SUMIFS(Expenses!$F$2:$F$2501,Expenses!$D$2:$D$2501,$A45,Expenses!$H$2:$H$2501,F$2))</f>
      </c>
      <c r="G45" s="27">
        <f>IF($A45="",0,SUMIFS(Expenses!$F$2:$F$2501,Expenses!$D$2:$D$2501,$A45,Expenses!$H$2:$H$2501,G$2))</f>
      </c>
      <c r="H45" s="27">
        <f>IF($A45="",0,SUMIFS(Expenses!$F$2:$F$2501,Expenses!$D$2:$D$2501,$A45,Expenses!$H$2:$H$2501,H$2))</f>
      </c>
      <c r="I45" s="27">
        <f>IF($A45="",0,SUMIFS(Expenses!$F$2:$F$2501,Expenses!$D$2:$D$2501,$A45,Expenses!$H$2:$H$2501,I$2))</f>
      </c>
      <c r="J45" s="27">
        <f>IF($A45="",0,SUMIFS(Expenses!$F$2:$F$2501,Expenses!$D$2:$D$2501,$A45,Expenses!$H$2:$H$2501,J$2))</f>
      </c>
      <c r="K45" s="27">
        <f>IF($A45="",0,SUMIFS(Expenses!$F$2:$F$2501,Expenses!$D$2:$D$2501,$A45,Expenses!$H$2:$H$2501,K$2))</f>
      </c>
      <c r="L45" s="27">
        <f>IF($A45="",0,SUMIFS(Expenses!$F$2:$F$2501,Expenses!$D$2:$D$2501,$A45,Expenses!$H$2:$H$2501,L$2))</f>
      </c>
      <c r="M45" s="27">
        <f>IF($A45="",0,SUMIFS(Expenses!$F$2:$F$2501,Expenses!$D$2:$D$2501,$A45,Expenses!$H$2:$H$2501,M$2))</f>
      </c>
      <c r="N45" s="27">
        <f>IF($A45="",0,SUMIFS(Expenses!$F$2:$F$2501,Expenses!$D$2:$D$2501,$A45,Expenses!$H$2:$H$2501,N$2))</f>
      </c>
      <c r="O45" s="28">
        <f>SUM(C45:N45)</f>
      </c>
      <c r="P45">
        <f>IF(O45&gt;0,O45+ROW()/1000000000,0)</f>
      </c>
    </row>
    <row r="46" spans="1:16" x14ac:dyDescent="0.25">
      <c r="A46" s="17">
        <f>IF(Setup!$B$68="","",Setup!$B$68)</f>
      </c>
      <c r="B46" s="26">
        <f>Setup!$C$68&amp;""</f>
      </c>
      <c r="C46" s="27">
        <f>IF($A46="",0,SUMIFS(Expenses!$F$2:$F$2501,Expenses!$D$2:$D$2501,$A46,Expenses!$H$2:$H$2501,C$2))</f>
      </c>
      <c r="D46" s="27">
        <f>IF($A46="",0,SUMIFS(Expenses!$F$2:$F$2501,Expenses!$D$2:$D$2501,$A46,Expenses!$H$2:$H$2501,D$2))</f>
      </c>
      <c r="E46" s="27">
        <f>IF($A46="",0,SUMIFS(Expenses!$F$2:$F$2501,Expenses!$D$2:$D$2501,$A46,Expenses!$H$2:$H$2501,E$2))</f>
      </c>
      <c r="F46" s="27">
        <f>IF($A46="",0,SUMIFS(Expenses!$F$2:$F$2501,Expenses!$D$2:$D$2501,$A46,Expenses!$H$2:$H$2501,F$2))</f>
      </c>
      <c r="G46" s="27">
        <f>IF($A46="",0,SUMIFS(Expenses!$F$2:$F$2501,Expenses!$D$2:$D$2501,$A46,Expenses!$H$2:$H$2501,G$2))</f>
      </c>
      <c r="H46" s="27">
        <f>IF($A46="",0,SUMIFS(Expenses!$F$2:$F$2501,Expenses!$D$2:$D$2501,$A46,Expenses!$H$2:$H$2501,H$2))</f>
      </c>
      <c r="I46" s="27">
        <f>IF($A46="",0,SUMIFS(Expenses!$F$2:$F$2501,Expenses!$D$2:$D$2501,$A46,Expenses!$H$2:$H$2501,I$2))</f>
      </c>
      <c r="J46" s="27">
        <f>IF($A46="",0,SUMIFS(Expenses!$F$2:$F$2501,Expenses!$D$2:$D$2501,$A46,Expenses!$H$2:$H$2501,J$2))</f>
      </c>
      <c r="K46" s="27">
        <f>IF($A46="",0,SUMIFS(Expenses!$F$2:$F$2501,Expenses!$D$2:$D$2501,$A46,Expenses!$H$2:$H$2501,K$2))</f>
      </c>
      <c r="L46" s="27">
        <f>IF($A46="",0,SUMIFS(Expenses!$F$2:$F$2501,Expenses!$D$2:$D$2501,$A46,Expenses!$H$2:$H$2501,L$2))</f>
      </c>
      <c r="M46" s="27">
        <f>IF($A46="",0,SUMIFS(Expenses!$F$2:$F$2501,Expenses!$D$2:$D$2501,$A46,Expenses!$H$2:$H$2501,M$2))</f>
      </c>
      <c r="N46" s="27">
        <f>IF($A46="",0,SUMIFS(Expenses!$F$2:$F$2501,Expenses!$D$2:$D$2501,$A46,Expenses!$H$2:$H$2501,N$2))</f>
      </c>
      <c r="O46" s="28">
        <f>SUM(C46:N46)</f>
      </c>
      <c r="P46">
        <f>IF(O46&gt;0,O46+ROW()/1000000000,0)</f>
      </c>
    </row>
    <row r="47" spans="1:16" x14ac:dyDescent="0.25">
      <c r="A47" s="17">
        <f>IF(Setup!$B$69="","",Setup!$B$69)</f>
      </c>
      <c r="B47" s="26">
        <f>Setup!$C$69&amp;""</f>
      </c>
      <c r="C47" s="27">
        <f>IF($A47="",0,SUMIFS(Expenses!$F$2:$F$2501,Expenses!$D$2:$D$2501,$A47,Expenses!$H$2:$H$2501,C$2))</f>
      </c>
      <c r="D47" s="27">
        <f>IF($A47="",0,SUMIFS(Expenses!$F$2:$F$2501,Expenses!$D$2:$D$2501,$A47,Expenses!$H$2:$H$2501,D$2))</f>
      </c>
      <c r="E47" s="27">
        <f>IF($A47="",0,SUMIFS(Expenses!$F$2:$F$2501,Expenses!$D$2:$D$2501,$A47,Expenses!$H$2:$H$2501,E$2))</f>
      </c>
      <c r="F47" s="27">
        <f>IF($A47="",0,SUMIFS(Expenses!$F$2:$F$2501,Expenses!$D$2:$D$2501,$A47,Expenses!$H$2:$H$2501,F$2))</f>
      </c>
      <c r="G47" s="27">
        <f>IF($A47="",0,SUMIFS(Expenses!$F$2:$F$2501,Expenses!$D$2:$D$2501,$A47,Expenses!$H$2:$H$2501,G$2))</f>
      </c>
      <c r="H47" s="27">
        <f>IF($A47="",0,SUMIFS(Expenses!$F$2:$F$2501,Expenses!$D$2:$D$2501,$A47,Expenses!$H$2:$H$2501,H$2))</f>
      </c>
      <c r="I47" s="27">
        <f>IF($A47="",0,SUMIFS(Expenses!$F$2:$F$2501,Expenses!$D$2:$D$2501,$A47,Expenses!$H$2:$H$2501,I$2))</f>
      </c>
      <c r="J47" s="27">
        <f>IF($A47="",0,SUMIFS(Expenses!$F$2:$F$2501,Expenses!$D$2:$D$2501,$A47,Expenses!$H$2:$H$2501,J$2))</f>
      </c>
      <c r="K47" s="27">
        <f>IF($A47="",0,SUMIFS(Expenses!$F$2:$F$2501,Expenses!$D$2:$D$2501,$A47,Expenses!$H$2:$H$2501,K$2))</f>
      </c>
      <c r="L47" s="27">
        <f>IF($A47="",0,SUMIFS(Expenses!$F$2:$F$2501,Expenses!$D$2:$D$2501,$A47,Expenses!$H$2:$H$2501,L$2))</f>
      </c>
      <c r="M47" s="27">
        <f>IF($A47="",0,SUMIFS(Expenses!$F$2:$F$2501,Expenses!$D$2:$D$2501,$A47,Expenses!$H$2:$H$2501,M$2))</f>
      </c>
      <c r="N47" s="27">
        <f>IF($A47="",0,SUMIFS(Expenses!$F$2:$F$2501,Expenses!$D$2:$D$2501,$A47,Expenses!$H$2:$H$2501,N$2))</f>
      </c>
      <c r="O47" s="28">
        <f>SUM(C47:N47)</f>
      </c>
      <c r="P47">
        <f>IF(O47&gt;0,O47+ROW()/1000000000,0)</f>
      </c>
    </row>
    <row r="48" spans="1:16" x14ac:dyDescent="0.25">
      <c r="A48" s="17">
        <f>IF(Setup!$B$70="","",Setup!$B$70)</f>
      </c>
      <c r="B48" s="26">
        <f>Setup!$C$70&amp;""</f>
      </c>
      <c r="C48" s="27">
        <f>IF($A48="",0,SUMIFS(Expenses!$F$2:$F$2501,Expenses!$D$2:$D$2501,$A48,Expenses!$H$2:$H$2501,C$2))</f>
      </c>
      <c r="D48" s="27">
        <f>IF($A48="",0,SUMIFS(Expenses!$F$2:$F$2501,Expenses!$D$2:$D$2501,$A48,Expenses!$H$2:$H$2501,D$2))</f>
      </c>
      <c r="E48" s="27">
        <f>IF($A48="",0,SUMIFS(Expenses!$F$2:$F$2501,Expenses!$D$2:$D$2501,$A48,Expenses!$H$2:$H$2501,E$2))</f>
      </c>
      <c r="F48" s="27">
        <f>IF($A48="",0,SUMIFS(Expenses!$F$2:$F$2501,Expenses!$D$2:$D$2501,$A48,Expenses!$H$2:$H$2501,F$2))</f>
      </c>
      <c r="G48" s="27">
        <f>IF($A48="",0,SUMIFS(Expenses!$F$2:$F$2501,Expenses!$D$2:$D$2501,$A48,Expenses!$H$2:$H$2501,G$2))</f>
      </c>
      <c r="H48" s="27">
        <f>IF($A48="",0,SUMIFS(Expenses!$F$2:$F$2501,Expenses!$D$2:$D$2501,$A48,Expenses!$H$2:$H$2501,H$2))</f>
      </c>
      <c r="I48" s="27">
        <f>IF($A48="",0,SUMIFS(Expenses!$F$2:$F$2501,Expenses!$D$2:$D$2501,$A48,Expenses!$H$2:$H$2501,I$2))</f>
      </c>
      <c r="J48" s="27">
        <f>IF($A48="",0,SUMIFS(Expenses!$F$2:$F$2501,Expenses!$D$2:$D$2501,$A48,Expenses!$H$2:$H$2501,J$2))</f>
      </c>
      <c r="K48" s="27">
        <f>IF($A48="",0,SUMIFS(Expenses!$F$2:$F$2501,Expenses!$D$2:$D$2501,$A48,Expenses!$H$2:$H$2501,K$2))</f>
      </c>
      <c r="L48" s="27">
        <f>IF($A48="",0,SUMIFS(Expenses!$F$2:$F$2501,Expenses!$D$2:$D$2501,$A48,Expenses!$H$2:$H$2501,L$2))</f>
      </c>
      <c r="M48" s="27">
        <f>IF($A48="",0,SUMIFS(Expenses!$F$2:$F$2501,Expenses!$D$2:$D$2501,$A48,Expenses!$H$2:$H$2501,M$2))</f>
      </c>
      <c r="N48" s="27">
        <f>IF($A48="",0,SUMIFS(Expenses!$F$2:$F$2501,Expenses!$D$2:$D$2501,$A48,Expenses!$H$2:$H$2501,N$2))</f>
      </c>
      <c r="O48" s="28">
        <f>SUM(C48:N48)</f>
      </c>
      <c r="P48">
        <f>IF(O48&gt;0,O48+ROW()/1000000000,0)</f>
      </c>
    </row>
    <row r="49" spans="1:16" x14ac:dyDescent="0.25">
      <c r="A49" s="17">
        <f>IF(Setup!$B$71="","",Setup!$B$71)</f>
      </c>
      <c r="B49" s="26">
        <f>Setup!$C$71&amp;""</f>
      </c>
      <c r="C49" s="27">
        <f>IF($A49="",0,SUMIFS(Expenses!$F$2:$F$2501,Expenses!$D$2:$D$2501,$A49,Expenses!$H$2:$H$2501,C$2))</f>
      </c>
      <c r="D49" s="27">
        <f>IF($A49="",0,SUMIFS(Expenses!$F$2:$F$2501,Expenses!$D$2:$D$2501,$A49,Expenses!$H$2:$H$2501,D$2))</f>
      </c>
      <c r="E49" s="27">
        <f>IF($A49="",0,SUMIFS(Expenses!$F$2:$F$2501,Expenses!$D$2:$D$2501,$A49,Expenses!$H$2:$H$2501,E$2))</f>
      </c>
      <c r="F49" s="27">
        <f>IF($A49="",0,SUMIFS(Expenses!$F$2:$F$2501,Expenses!$D$2:$D$2501,$A49,Expenses!$H$2:$H$2501,F$2))</f>
      </c>
      <c r="G49" s="27">
        <f>IF($A49="",0,SUMIFS(Expenses!$F$2:$F$2501,Expenses!$D$2:$D$2501,$A49,Expenses!$H$2:$H$2501,G$2))</f>
      </c>
      <c r="H49" s="27">
        <f>IF($A49="",0,SUMIFS(Expenses!$F$2:$F$2501,Expenses!$D$2:$D$2501,$A49,Expenses!$H$2:$H$2501,H$2))</f>
      </c>
      <c r="I49" s="27">
        <f>IF($A49="",0,SUMIFS(Expenses!$F$2:$F$2501,Expenses!$D$2:$D$2501,$A49,Expenses!$H$2:$H$2501,I$2))</f>
      </c>
      <c r="J49" s="27">
        <f>IF($A49="",0,SUMIFS(Expenses!$F$2:$F$2501,Expenses!$D$2:$D$2501,$A49,Expenses!$H$2:$H$2501,J$2))</f>
      </c>
      <c r="K49" s="27">
        <f>IF($A49="",0,SUMIFS(Expenses!$F$2:$F$2501,Expenses!$D$2:$D$2501,$A49,Expenses!$H$2:$H$2501,K$2))</f>
      </c>
      <c r="L49" s="27">
        <f>IF($A49="",0,SUMIFS(Expenses!$F$2:$F$2501,Expenses!$D$2:$D$2501,$A49,Expenses!$H$2:$H$2501,L$2))</f>
      </c>
      <c r="M49" s="27">
        <f>IF($A49="",0,SUMIFS(Expenses!$F$2:$F$2501,Expenses!$D$2:$D$2501,$A49,Expenses!$H$2:$H$2501,M$2))</f>
      </c>
      <c r="N49" s="27">
        <f>IF($A49="",0,SUMIFS(Expenses!$F$2:$F$2501,Expenses!$D$2:$D$2501,$A49,Expenses!$H$2:$H$2501,N$2))</f>
      </c>
      <c r="O49" s="28">
        <f>SUM(C49:N49)</f>
      </c>
      <c r="P49">
        <f>IF(O49&gt;0,O49+ROW()/1000000000,0)</f>
      </c>
    </row>
    <row r="50" spans="1:16" x14ac:dyDescent="0.25">
      <c r="A50" s="17">
        <f>IF(Setup!$B$72="","",Setup!$B$72)</f>
      </c>
      <c r="B50" s="26">
        <f>Setup!$C$72&amp;""</f>
      </c>
      <c r="C50" s="27">
        <f>IF($A50="",0,SUMIFS(Expenses!$F$2:$F$2501,Expenses!$D$2:$D$2501,$A50,Expenses!$H$2:$H$2501,C$2))</f>
      </c>
      <c r="D50" s="27">
        <f>IF($A50="",0,SUMIFS(Expenses!$F$2:$F$2501,Expenses!$D$2:$D$2501,$A50,Expenses!$H$2:$H$2501,D$2))</f>
      </c>
      <c r="E50" s="27">
        <f>IF($A50="",0,SUMIFS(Expenses!$F$2:$F$2501,Expenses!$D$2:$D$2501,$A50,Expenses!$H$2:$H$2501,E$2))</f>
      </c>
      <c r="F50" s="27">
        <f>IF($A50="",0,SUMIFS(Expenses!$F$2:$F$2501,Expenses!$D$2:$D$2501,$A50,Expenses!$H$2:$H$2501,F$2))</f>
      </c>
      <c r="G50" s="27">
        <f>IF($A50="",0,SUMIFS(Expenses!$F$2:$F$2501,Expenses!$D$2:$D$2501,$A50,Expenses!$H$2:$H$2501,G$2))</f>
      </c>
      <c r="H50" s="27">
        <f>IF($A50="",0,SUMIFS(Expenses!$F$2:$F$2501,Expenses!$D$2:$D$2501,$A50,Expenses!$H$2:$H$2501,H$2))</f>
      </c>
      <c r="I50" s="27">
        <f>IF($A50="",0,SUMIFS(Expenses!$F$2:$F$2501,Expenses!$D$2:$D$2501,$A50,Expenses!$H$2:$H$2501,I$2))</f>
      </c>
      <c r="J50" s="27">
        <f>IF($A50="",0,SUMIFS(Expenses!$F$2:$F$2501,Expenses!$D$2:$D$2501,$A50,Expenses!$H$2:$H$2501,J$2))</f>
      </c>
      <c r="K50" s="27">
        <f>IF($A50="",0,SUMIFS(Expenses!$F$2:$F$2501,Expenses!$D$2:$D$2501,$A50,Expenses!$H$2:$H$2501,K$2))</f>
      </c>
      <c r="L50" s="27">
        <f>IF($A50="",0,SUMIFS(Expenses!$F$2:$F$2501,Expenses!$D$2:$D$2501,$A50,Expenses!$H$2:$H$2501,L$2))</f>
      </c>
      <c r="M50" s="27">
        <f>IF($A50="",0,SUMIFS(Expenses!$F$2:$F$2501,Expenses!$D$2:$D$2501,$A50,Expenses!$H$2:$H$2501,M$2))</f>
      </c>
      <c r="N50" s="27">
        <f>IF($A50="",0,SUMIFS(Expenses!$F$2:$F$2501,Expenses!$D$2:$D$2501,$A50,Expenses!$H$2:$H$2501,N$2))</f>
      </c>
      <c r="O50" s="28">
        <f>SUM(C50:N50)</f>
      </c>
      <c r="P50">
        <f>IF(O50&gt;0,O50+ROW()/1000000000,0)</f>
      </c>
    </row>
    <row r="51" spans="1:16" x14ac:dyDescent="0.25">
      <c r="A51" s="17">
        <f>IF(Setup!$B$73="","",Setup!$B$73)</f>
      </c>
      <c r="B51" s="26">
        <f>Setup!$C$73&amp;""</f>
      </c>
      <c r="C51" s="27">
        <f>IF($A51="",0,SUMIFS(Expenses!$F$2:$F$2501,Expenses!$D$2:$D$2501,$A51,Expenses!$H$2:$H$2501,C$2))</f>
      </c>
      <c r="D51" s="27">
        <f>IF($A51="",0,SUMIFS(Expenses!$F$2:$F$2501,Expenses!$D$2:$D$2501,$A51,Expenses!$H$2:$H$2501,D$2))</f>
      </c>
      <c r="E51" s="27">
        <f>IF($A51="",0,SUMIFS(Expenses!$F$2:$F$2501,Expenses!$D$2:$D$2501,$A51,Expenses!$H$2:$H$2501,E$2))</f>
      </c>
      <c r="F51" s="27">
        <f>IF($A51="",0,SUMIFS(Expenses!$F$2:$F$2501,Expenses!$D$2:$D$2501,$A51,Expenses!$H$2:$H$2501,F$2))</f>
      </c>
      <c r="G51" s="27">
        <f>IF($A51="",0,SUMIFS(Expenses!$F$2:$F$2501,Expenses!$D$2:$D$2501,$A51,Expenses!$H$2:$H$2501,G$2))</f>
      </c>
      <c r="H51" s="27">
        <f>IF($A51="",0,SUMIFS(Expenses!$F$2:$F$2501,Expenses!$D$2:$D$2501,$A51,Expenses!$H$2:$H$2501,H$2))</f>
      </c>
      <c r="I51" s="27">
        <f>IF($A51="",0,SUMIFS(Expenses!$F$2:$F$2501,Expenses!$D$2:$D$2501,$A51,Expenses!$H$2:$H$2501,I$2))</f>
      </c>
      <c r="J51" s="27">
        <f>IF($A51="",0,SUMIFS(Expenses!$F$2:$F$2501,Expenses!$D$2:$D$2501,$A51,Expenses!$H$2:$H$2501,J$2))</f>
      </c>
      <c r="K51" s="27">
        <f>IF($A51="",0,SUMIFS(Expenses!$F$2:$F$2501,Expenses!$D$2:$D$2501,$A51,Expenses!$H$2:$H$2501,K$2))</f>
      </c>
      <c r="L51" s="27">
        <f>IF($A51="",0,SUMIFS(Expenses!$F$2:$F$2501,Expenses!$D$2:$D$2501,$A51,Expenses!$H$2:$H$2501,L$2))</f>
      </c>
      <c r="M51" s="27">
        <f>IF($A51="",0,SUMIFS(Expenses!$F$2:$F$2501,Expenses!$D$2:$D$2501,$A51,Expenses!$H$2:$H$2501,M$2))</f>
      </c>
      <c r="N51" s="27">
        <f>IF($A51="",0,SUMIFS(Expenses!$F$2:$F$2501,Expenses!$D$2:$D$2501,$A51,Expenses!$H$2:$H$2501,N$2))</f>
      </c>
      <c r="O51" s="28">
        <f>SUM(C51:N51)</f>
      </c>
      <c r="P51">
        <f>IF(O51&gt;0,O51+ROW()/1000000000,0)</f>
      </c>
    </row>
    <row r="52" spans="1:16" x14ac:dyDescent="0.25">
      <c r="A52" s="17">
        <f>IF(Setup!$B$74="","",Setup!$B$74)</f>
      </c>
      <c r="B52" s="26">
        <f>Setup!$C$74&amp;""</f>
      </c>
      <c r="C52" s="27">
        <f>IF($A52="",0,SUMIFS(Expenses!$F$2:$F$2501,Expenses!$D$2:$D$2501,$A52,Expenses!$H$2:$H$2501,C$2))</f>
      </c>
      <c r="D52" s="27">
        <f>IF($A52="",0,SUMIFS(Expenses!$F$2:$F$2501,Expenses!$D$2:$D$2501,$A52,Expenses!$H$2:$H$2501,D$2))</f>
      </c>
      <c r="E52" s="27">
        <f>IF($A52="",0,SUMIFS(Expenses!$F$2:$F$2501,Expenses!$D$2:$D$2501,$A52,Expenses!$H$2:$H$2501,E$2))</f>
      </c>
      <c r="F52" s="27">
        <f>IF($A52="",0,SUMIFS(Expenses!$F$2:$F$2501,Expenses!$D$2:$D$2501,$A52,Expenses!$H$2:$H$2501,F$2))</f>
      </c>
      <c r="G52" s="27">
        <f>IF($A52="",0,SUMIFS(Expenses!$F$2:$F$2501,Expenses!$D$2:$D$2501,$A52,Expenses!$H$2:$H$2501,G$2))</f>
      </c>
      <c r="H52" s="27">
        <f>IF($A52="",0,SUMIFS(Expenses!$F$2:$F$2501,Expenses!$D$2:$D$2501,$A52,Expenses!$H$2:$H$2501,H$2))</f>
      </c>
      <c r="I52" s="27">
        <f>IF($A52="",0,SUMIFS(Expenses!$F$2:$F$2501,Expenses!$D$2:$D$2501,$A52,Expenses!$H$2:$H$2501,I$2))</f>
      </c>
      <c r="J52" s="27">
        <f>IF($A52="",0,SUMIFS(Expenses!$F$2:$F$2501,Expenses!$D$2:$D$2501,$A52,Expenses!$H$2:$H$2501,J$2))</f>
      </c>
      <c r="K52" s="27">
        <f>IF($A52="",0,SUMIFS(Expenses!$F$2:$F$2501,Expenses!$D$2:$D$2501,$A52,Expenses!$H$2:$H$2501,K$2))</f>
      </c>
      <c r="L52" s="27">
        <f>IF($A52="",0,SUMIFS(Expenses!$F$2:$F$2501,Expenses!$D$2:$D$2501,$A52,Expenses!$H$2:$H$2501,L$2))</f>
      </c>
      <c r="M52" s="27">
        <f>IF($A52="",0,SUMIFS(Expenses!$F$2:$F$2501,Expenses!$D$2:$D$2501,$A52,Expenses!$H$2:$H$2501,M$2))</f>
      </c>
      <c r="N52" s="27">
        <f>IF($A52="",0,SUMIFS(Expenses!$F$2:$F$2501,Expenses!$D$2:$D$2501,$A52,Expenses!$H$2:$H$2501,N$2))</f>
      </c>
      <c r="O52" s="28">
        <f>SUM(C52:N52)</f>
      </c>
      <c r="P52">
        <f>IF(O52&gt;0,O52+ROW()/1000000000,0)</f>
      </c>
    </row>
    <row r="53" spans="1:16" x14ac:dyDescent="0.25">
      <c r="A53" s="17">
        <f>IF(Setup!$B$75="","",Setup!$B$75)</f>
      </c>
      <c r="B53" s="26">
        <f>Setup!$C$75&amp;""</f>
      </c>
      <c r="C53" s="27">
        <f>IF($A53="",0,SUMIFS(Expenses!$F$2:$F$2501,Expenses!$D$2:$D$2501,$A53,Expenses!$H$2:$H$2501,C$2))</f>
      </c>
      <c r="D53" s="27">
        <f>IF($A53="",0,SUMIFS(Expenses!$F$2:$F$2501,Expenses!$D$2:$D$2501,$A53,Expenses!$H$2:$H$2501,D$2))</f>
      </c>
      <c r="E53" s="27">
        <f>IF($A53="",0,SUMIFS(Expenses!$F$2:$F$2501,Expenses!$D$2:$D$2501,$A53,Expenses!$H$2:$H$2501,E$2))</f>
      </c>
      <c r="F53" s="27">
        <f>IF($A53="",0,SUMIFS(Expenses!$F$2:$F$2501,Expenses!$D$2:$D$2501,$A53,Expenses!$H$2:$H$2501,F$2))</f>
      </c>
      <c r="G53" s="27">
        <f>IF($A53="",0,SUMIFS(Expenses!$F$2:$F$2501,Expenses!$D$2:$D$2501,$A53,Expenses!$H$2:$H$2501,G$2))</f>
      </c>
      <c r="H53" s="27">
        <f>IF($A53="",0,SUMIFS(Expenses!$F$2:$F$2501,Expenses!$D$2:$D$2501,$A53,Expenses!$H$2:$H$2501,H$2))</f>
      </c>
      <c r="I53" s="27">
        <f>IF($A53="",0,SUMIFS(Expenses!$F$2:$F$2501,Expenses!$D$2:$D$2501,$A53,Expenses!$H$2:$H$2501,I$2))</f>
      </c>
      <c r="J53" s="27">
        <f>IF($A53="",0,SUMIFS(Expenses!$F$2:$F$2501,Expenses!$D$2:$D$2501,$A53,Expenses!$H$2:$H$2501,J$2))</f>
      </c>
      <c r="K53" s="27">
        <f>IF($A53="",0,SUMIFS(Expenses!$F$2:$F$2501,Expenses!$D$2:$D$2501,$A53,Expenses!$H$2:$H$2501,K$2))</f>
      </c>
      <c r="L53" s="27">
        <f>IF($A53="",0,SUMIFS(Expenses!$F$2:$F$2501,Expenses!$D$2:$D$2501,$A53,Expenses!$H$2:$H$2501,L$2))</f>
      </c>
      <c r="M53" s="27">
        <f>IF($A53="",0,SUMIFS(Expenses!$F$2:$F$2501,Expenses!$D$2:$D$2501,$A53,Expenses!$H$2:$H$2501,M$2))</f>
      </c>
      <c r="N53" s="27">
        <f>IF($A53="",0,SUMIFS(Expenses!$F$2:$F$2501,Expenses!$D$2:$D$2501,$A53,Expenses!$H$2:$H$2501,N$2))</f>
      </c>
      <c r="O53" s="28">
        <f>SUM(C53:N53)</f>
      </c>
      <c r="P53">
        <f>IF(O53&gt;0,O53+ROW()/1000000000,0)</f>
      </c>
    </row>
    <row r="54" spans="1:16" x14ac:dyDescent="0.25">
      <c r="A54" s="17">
        <f>IF(Setup!$B$76="","",Setup!$B$76)</f>
      </c>
      <c r="B54" s="26">
        <f>Setup!$C$76&amp;""</f>
      </c>
      <c r="C54" s="27">
        <f>IF($A54="",0,SUMIFS(Expenses!$F$2:$F$2501,Expenses!$D$2:$D$2501,$A54,Expenses!$H$2:$H$2501,C$2))</f>
      </c>
      <c r="D54" s="27">
        <f>IF($A54="",0,SUMIFS(Expenses!$F$2:$F$2501,Expenses!$D$2:$D$2501,$A54,Expenses!$H$2:$H$2501,D$2))</f>
      </c>
      <c r="E54" s="27">
        <f>IF($A54="",0,SUMIFS(Expenses!$F$2:$F$2501,Expenses!$D$2:$D$2501,$A54,Expenses!$H$2:$H$2501,E$2))</f>
      </c>
      <c r="F54" s="27">
        <f>IF($A54="",0,SUMIFS(Expenses!$F$2:$F$2501,Expenses!$D$2:$D$2501,$A54,Expenses!$H$2:$H$2501,F$2))</f>
      </c>
      <c r="G54" s="27">
        <f>IF($A54="",0,SUMIFS(Expenses!$F$2:$F$2501,Expenses!$D$2:$D$2501,$A54,Expenses!$H$2:$H$2501,G$2))</f>
      </c>
      <c r="H54" s="27">
        <f>IF($A54="",0,SUMIFS(Expenses!$F$2:$F$2501,Expenses!$D$2:$D$2501,$A54,Expenses!$H$2:$H$2501,H$2))</f>
      </c>
      <c r="I54" s="27">
        <f>IF($A54="",0,SUMIFS(Expenses!$F$2:$F$2501,Expenses!$D$2:$D$2501,$A54,Expenses!$H$2:$H$2501,I$2))</f>
      </c>
      <c r="J54" s="27">
        <f>IF($A54="",0,SUMIFS(Expenses!$F$2:$F$2501,Expenses!$D$2:$D$2501,$A54,Expenses!$H$2:$H$2501,J$2))</f>
      </c>
      <c r="K54" s="27">
        <f>IF($A54="",0,SUMIFS(Expenses!$F$2:$F$2501,Expenses!$D$2:$D$2501,$A54,Expenses!$H$2:$H$2501,K$2))</f>
      </c>
      <c r="L54" s="27">
        <f>IF($A54="",0,SUMIFS(Expenses!$F$2:$F$2501,Expenses!$D$2:$D$2501,$A54,Expenses!$H$2:$H$2501,L$2))</f>
      </c>
      <c r="M54" s="27">
        <f>IF($A54="",0,SUMIFS(Expenses!$F$2:$F$2501,Expenses!$D$2:$D$2501,$A54,Expenses!$H$2:$H$2501,M$2))</f>
      </c>
      <c r="N54" s="27">
        <f>IF($A54="",0,SUMIFS(Expenses!$F$2:$F$2501,Expenses!$D$2:$D$2501,$A54,Expenses!$H$2:$H$2501,N$2))</f>
      </c>
      <c r="O54" s="28">
        <f>SUM(C54:N54)</f>
      </c>
      <c r="P54">
        <f>IF(O54&gt;0,O54+ROW()/1000000000,0)</f>
      </c>
    </row>
    <row r="55" spans="1:16" x14ac:dyDescent="0.25">
      <c r="A55" s="17">
        <f>IF(Setup!$B$77="","",Setup!$B$77)</f>
      </c>
      <c r="B55" s="26">
        <f>Setup!$C$77&amp;""</f>
      </c>
      <c r="C55" s="27">
        <f>IF($A55="",0,SUMIFS(Expenses!$F$2:$F$2501,Expenses!$D$2:$D$2501,$A55,Expenses!$H$2:$H$2501,C$2))</f>
      </c>
      <c r="D55" s="27">
        <f>IF($A55="",0,SUMIFS(Expenses!$F$2:$F$2501,Expenses!$D$2:$D$2501,$A55,Expenses!$H$2:$H$2501,D$2))</f>
      </c>
      <c r="E55" s="27">
        <f>IF($A55="",0,SUMIFS(Expenses!$F$2:$F$2501,Expenses!$D$2:$D$2501,$A55,Expenses!$H$2:$H$2501,E$2))</f>
      </c>
      <c r="F55" s="27">
        <f>IF($A55="",0,SUMIFS(Expenses!$F$2:$F$2501,Expenses!$D$2:$D$2501,$A55,Expenses!$H$2:$H$2501,F$2))</f>
      </c>
      <c r="G55" s="27">
        <f>IF($A55="",0,SUMIFS(Expenses!$F$2:$F$2501,Expenses!$D$2:$D$2501,$A55,Expenses!$H$2:$H$2501,G$2))</f>
      </c>
      <c r="H55" s="27">
        <f>IF($A55="",0,SUMIFS(Expenses!$F$2:$F$2501,Expenses!$D$2:$D$2501,$A55,Expenses!$H$2:$H$2501,H$2))</f>
      </c>
      <c r="I55" s="27">
        <f>IF($A55="",0,SUMIFS(Expenses!$F$2:$F$2501,Expenses!$D$2:$D$2501,$A55,Expenses!$H$2:$H$2501,I$2))</f>
      </c>
      <c r="J55" s="27">
        <f>IF($A55="",0,SUMIFS(Expenses!$F$2:$F$2501,Expenses!$D$2:$D$2501,$A55,Expenses!$H$2:$H$2501,J$2))</f>
      </c>
      <c r="K55" s="27">
        <f>IF($A55="",0,SUMIFS(Expenses!$F$2:$F$2501,Expenses!$D$2:$D$2501,$A55,Expenses!$H$2:$H$2501,K$2))</f>
      </c>
      <c r="L55" s="27">
        <f>IF($A55="",0,SUMIFS(Expenses!$F$2:$F$2501,Expenses!$D$2:$D$2501,$A55,Expenses!$H$2:$H$2501,L$2))</f>
      </c>
      <c r="M55" s="27">
        <f>IF($A55="",0,SUMIFS(Expenses!$F$2:$F$2501,Expenses!$D$2:$D$2501,$A55,Expenses!$H$2:$H$2501,M$2))</f>
      </c>
      <c r="N55" s="27">
        <f>IF($A55="",0,SUMIFS(Expenses!$F$2:$F$2501,Expenses!$D$2:$D$2501,$A55,Expenses!$H$2:$H$2501,N$2))</f>
      </c>
      <c r="O55" s="28">
        <f>SUM(C55:N55)</f>
      </c>
      <c r="P55">
        <f>IF(O55&gt;0,O55+ROW()/1000000000,0)</f>
      </c>
    </row>
    <row r="56" spans="1:16" x14ac:dyDescent="0.25">
      <c r="A56" s="17">
        <f>IF(Setup!$B$78="","",Setup!$B$78)</f>
      </c>
      <c r="B56" s="26">
        <f>Setup!$C$78&amp;""</f>
      </c>
      <c r="C56" s="27">
        <f>IF($A56="",0,SUMIFS(Expenses!$F$2:$F$2501,Expenses!$D$2:$D$2501,$A56,Expenses!$H$2:$H$2501,C$2))</f>
      </c>
      <c r="D56" s="27">
        <f>IF($A56="",0,SUMIFS(Expenses!$F$2:$F$2501,Expenses!$D$2:$D$2501,$A56,Expenses!$H$2:$H$2501,D$2))</f>
      </c>
      <c r="E56" s="27">
        <f>IF($A56="",0,SUMIFS(Expenses!$F$2:$F$2501,Expenses!$D$2:$D$2501,$A56,Expenses!$H$2:$H$2501,E$2))</f>
      </c>
      <c r="F56" s="27">
        <f>IF($A56="",0,SUMIFS(Expenses!$F$2:$F$2501,Expenses!$D$2:$D$2501,$A56,Expenses!$H$2:$H$2501,F$2))</f>
      </c>
      <c r="G56" s="27">
        <f>IF($A56="",0,SUMIFS(Expenses!$F$2:$F$2501,Expenses!$D$2:$D$2501,$A56,Expenses!$H$2:$H$2501,G$2))</f>
      </c>
      <c r="H56" s="27">
        <f>IF($A56="",0,SUMIFS(Expenses!$F$2:$F$2501,Expenses!$D$2:$D$2501,$A56,Expenses!$H$2:$H$2501,H$2))</f>
      </c>
      <c r="I56" s="27">
        <f>IF($A56="",0,SUMIFS(Expenses!$F$2:$F$2501,Expenses!$D$2:$D$2501,$A56,Expenses!$H$2:$H$2501,I$2))</f>
      </c>
      <c r="J56" s="27">
        <f>IF($A56="",0,SUMIFS(Expenses!$F$2:$F$2501,Expenses!$D$2:$D$2501,$A56,Expenses!$H$2:$H$2501,J$2))</f>
      </c>
      <c r="K56" s="27">
        <f>IF($A56="",0,SUMIFS(Expenses!$F$2:$F$2501,Expenses!$D$2:$D$2501,$A56,Expenses!$H$2:$H$2501,K$2))</f>
      </c>
      <c r="L56" s="27">
        <f>IF($A56="",0,SUMIFS(Expenses!$F$2:$F$2501,Expenses!$D$2:$D$2501,$A56,Expenses!$H$2:$H$2501,L$2))</f>
      </c>
      <c r="M56" s="27">
        <f>IF($A56="",0,SUMIFS(Expenses!$F$2:$F$2501,Expenses!$D$2:$D$2501,$A56,Expenses!$H$2:$H$2501,M$2))</f>
      </c>
      <c r="N56" s="27">
        <f>IF($A56="",0,SUMIFS(Expenses!$F$2:$F$2501,Expenses!$D$2:$D$2501,$A56,Expenses!$H$2:$H$2501,N$2))</f>
      </c>
      <c r="O56" s="28">
        <f>SUM(C56:N56)</f>
      </c>
      <c r="P56">
        <f>IF(O56&gt;0,O56+ROW()/1000000000,0)</f>
      </c>
    </row>
    <row r="57" spans="1:15" x14ac:dyDescent="0.25">
      <c r="A57" s="29" t="s">
        <v>140</v>
      </c>
      <c r="C57" s="30">
        <f>SUM(C17:C56)</f>
      </c>
      <c r="D57" s="30">
        <f>SUM(D17:D56)</f>
      </c>
      <c r="E57" s="30">
        <f>SUM(E17:E56)</f>
      </c>
      <c r="F57" s="30">
        <f>SUM(F17:F56)</f>
      </c>
      <c r="G57" s="30">
        <f>SUM(G17:G56)</f>
      </c>
      <c r="H57" s="30">
        <f>SUM(H17:H56)</f>
      </c>
      <c r="I57" s="30">
        <f>SUM(I17:I56)</f>
      </c>
      <c r="J57" s="30">
        <f>SUM(J17:J56)</f>
      </c>
      <c r="K57" s="30">
        <f>SUM(K17:K56)</f>
      </c>
      <c r="L57" s="30">
        <f>SUM(L17:L56)</f>
      </c>
      <c r="M57" s="30">
        <f>SUM(M17:M56)</f>
      </c>
      <c r="N57" s="30">
        <f>SUM(N17:N56)</f>
      </c>
      <c r="O57" s="30">
        <f>SUM(O17:O56)</f>
      </c>
    </row>
    <row r="59" spans="1:15" x14ac:dyDescent="0.25">
      <c r="A59" s="31" t="s">
        <v>141</v>
      </c>
      <c r="C59" s="30">
        <f>C15-C57</f>
      </c>
      <c r="D59" s="30">
        <f>D15-D57</f>
      </c>
      <c r="E59" s="30">
        <f>E15-E57</f>
      </c>
      <c r="F59" s="30">
        <f>F15-F57</f>
      </c>
      <c r="G59" s="30">
        <f>G15-G57</f>
      </c>
      <c r="H59" s="30">
        <f>H15-H57</f>
      </c>
      <c r="I59" s="30">
        <f>I15-I57</f>
      </c>
      <c r="J59" s="30">
        <f>J15-J57</f>
      </c>
      <c r="K59" s="30">
        <f>K15-K57</f>
      </c>
      <c r="L59" s="30">
        <f>L15-L57</f>
      </c>
      <c r="M59" s="30">
        <f>M15-M57</f>
      </c>
      <c r="N59" s="30">
        <f>N15-N57</f>
      </c>
      <c r="O59" s="30">
        <f>O15-O57</f>
      </c>
    </row>
    <row r="60" spans="1:15" x14ac:dyDescent="0.25">
      <c r="A60" s="29" t="s">
        <v>142</v>
      </c>
      <c r="C60" s="32">
        <f>IF(C15=0,"",C59/C15)</f>
      </c>
      <c r="D60" s="32">
        <f>IF(D15=0,"",D59/D15)</f>
      </c>
      <c r="E60" s="32">
        <f>IF(E15=0,"",E59/E15)</f>
      </c>
      <c r="F60" s="32">
        <f>IF(F15=0,"",F59/F15)</f>
      </c>
      <c r="G60" s="32">
        <f>IF(G15=0,"",G59/G15)</f>
      </c>
      <c r="H60" s="32">
        <f>IF(H15=0,"",H59/H15)</f>
      </c>
      <c r="I60" s="32">
        <f>IF(I15=0,"",I59/I15)</f>
      </c>
      <c r="J60" s="32">
        <f>IF(J15=0,"",J59/J15)</f>
      </c>
      <c r="K60" s="32">
        <f>IF(K15=0,"",K59/K15)</f>
      </c>
      <c r="L60" s="32">
        <f>IF(L15=0,"",L59/L15)</f>
      </c>
      <c r="M60" s="32">
        <f>IF(M15=0,"",M59/M15)</f>
      </c>
      <c r="N60" s="32">
        <f>IF(N15=0,"",N59/N15)</f>
      </c>
      <c r="O60" s="32">
        <f>IF(O15=0,"",O59/O15)</f>
      </c>
    </row>
    <row r="62" spans="1:15" x14ac:dyDescent="0.25">
      <c r="A62" s="33" t="s">
        <v>143</v>
      </c>
      <c r="C62" s="30">
        <f>SUMPRODUCT(C17:C56,Setup!$D$39:$D$78)</f>
      </c>
      <c r="D62" s="30">
        <f>SUMPRODUCT(D17:D56,Setup!$D$39:$D$78)</f>
      </c>
      <c r="E62" s="30">
        <f>SUMPRODUCT(E17:E56,Setup!$D$39:$D$78)</f>
      </c>
      <c r="F62" s="30">
        <f>SUMPRODUCT(F17:F56,Setup!$D$39:$D$78)</f>
      </c>
      <c r="G62" s="30">
        <f>SUMPRODUCT(G17:G56,Setup!$D$39:$D$78)</f>
      </c>
      <c r="H62" s="30">
        <f>SUMPRODUCT(H17:H56,Setup!$D$39:$D$78)</f>
      </c>
      <c r="I62" s="30">
        <f>SUMPRODUCT(I17:I56,Setup!$D$39:$D$78)</f>
      </c>
      <c r="J62" s="30">
        <f>SUMPRODUCT(J17:J56,Setup!$D$39:$D$78)</f>
      </c>
      <c r="K62" s="30">
        <f>SUMPRODUCT(K17:K56,Setup!$D$39:$D$78)</f>
      </c>
      <c r="L62" s="30">
        <f>SUMPRODUCT(L17:L56,Setup!$D$39:$D$78)</f>
      </c>
      <c r="M62" s="30">
        <f>SUMPRODUCT(M17:M56,Setup!$D$39:$D$78)</f>
      </c>
      <c r="N62" s="30">
        <f>SUMPRODUCT(N17:N56,Setup!$D$39:$D$78)</f>
      </c>
      <c r="O62" s="30">
        <f>SUMPRODUCT(O17:O56,Setup!$D$39:$D$78)</f>
      </c>
    </row>
    <row r="63" spans="1:15" x14ac:dyDescent="0.25">
      <c r="A63" s="33" t="s">
        <v>144</v>
      </c>
      <c r="C63" s="30">
        <f>C15-C62</f>
      </c>
      <c r="D63" s="30">
        <f>D15-D62</f>
      </c>
      <c r="E63" s="30">
        <f>E15-E62</f>
      </c>
      <c r="F63" s="30">
        <f>F15-F62</f>
      </c>
      <c r="G63" s="30">
        <f>G15-G62</f>
      </c>
      <c r="H63" s="30">
        <f>H15-H62</f>
      </c>
      <c r="I63" s="30">
        <f>I15-I62</f>
      </c>
      <c r="J63" s="30">
        <f>J15-J62</f>
      </c>
      <c r="K63" s="30">
        <f>K15-K62</f>
      </c>
      <c r="L63" s="30">
        <f>L15-L62</f>
      </c>
      <c r="M63" s="30">
        <f>M15-M62</f>
      </c>
      <c r="N63" s="30">
        <f>N15-N62</f>
      </c>
      <c r="O63" s="30">
        <f>O15-O62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 showGridLines="0"/>
  </sheetViews>
  <sheetFormatPr defaultRowHeight="18" outlineLevelRow="0" outlineLevelCol="0" x14ac:dyDescent="55" customHeight="1"/>
  <cols>
    <col min="1" max="1" width="8" customWidth="1"/>
    <col min="2" max="2" width="44" customWidth="1"/>
    <col min="3" max="3" width="16" customWidth="1"/>
    <col min="4" max="4" width="50" customWidth="1"/>
  </cols>
  <sheetData>
    <row r="1" ht="32" customHeight="1" spans="1:1" x14ac:dyDescent="0.25">
      <c r="A1" s="5" t="s">
        <v>145</v>
      </c>
    </row>
    <row r="2" spans="1:1" x14ac:dyDescent="0.25">
      <c r="A2" s="2" t="s">
        <v>146</v>
      </c>
    </row>
    <row r="3" spans="1:4" x14ac:dyDescent="0.25">
      <c r="A3" s="7"/>
      <c r="B3" s="7"/>
      <c r="C3" s="7"/>
      <c r="D3" s="7"/>
    </row>
    <row r="4" ht="30" customHeight="1" spans="1:4" x14ac:dyDescent="0.25">
      <c r="A4" s="13" t="s">
        <v>147</v>
      </c>
      <c r="B4" s="13" t="s">
        <v>46</v>
      </c>
      <c r="C4" s="13" t="s">
        <v>40</v>
      </c>
      <c r="D4" s="13" t="s">
        <v>148</v>
      </c>
    </row>
    <row r="5" spans="1:4" x14ac:dyDescent="0.25">
      <c r="A5" s="20" t="s">
        <v>149</v>
      </c>
      <c r="B5" s="34" t="s">
        <v>150</v>
      </c>
      <c r="C5" s="14">
        <f>SUMPRODUCT(('Monthly P&amp;L'!$B$5:$B$14="1")*'Monthly P&amp;L'!$O$5:$O$14)</f>
      </c>
      <c r="D5" s="35" t="s">
        <v>151</v>
      </c>
    </row>
    <row r="6" spans="1:4" x14ac:dyDescent="0.25">
      <c r="A6" s="20" t="s">
        <v>152</v>
      </c>
      <c r="B6" s="34" t="s">
        <v>85</v>
      </c>
      <c r="C6" s="14">
        <f>SUMPRODUCT(('Monthly P&amp;L'!$B$17:$B$56="4")*'Monthly P&amp;L'!$O$17:$O$56*Setup!$D$39:$D$78)</f>
      </c>
      <c r="D6" s="35" t="s">
        <v>153</v>
      </c>
    </row>
    <row r="7" spans="1:3" x14ac:dyDescent="0.25">
      <c r="A7" s="20" t="s">
        <v>154</v>
      </c>
      <c r="B7" s="36" t="s">
        <v>155</v>
      </c>
      <c r="C7" s="19">
        <f>C5-C6</f>
      </c>
    </row>
    <row r="8" spans="1:3" x14ac:dyDescent="0.25">
      <c r="A8" s="20" t="s">
        <v>156</v>
      </c>
      <c r="B8" s="34" t="s">
        <v>157</v>
      </c>
      <c r="C8" s="14">
        <f>SUMPRODUCT(('Monthly P&amp;L'!$B$5:$B$14="6")*'Monthly P&amp;L'!$O$5:$O$14)</f>
      </c>
    </row>
    <row r="9" spans="1:3" x14ac:dyDescent="0.25">
      <c r="A9" s="20" t="s">
        <v>158</v>
      </c>
      <c r="B9" s="36" t="s">
        <v>159</v>
      </c>
      <c r="C9" s="19">
        <f>C7+C8</f>
      </c>
    </row>
    <row r="10" spans="1:3" x14ac:dyDescent="0.25">
      <c r="A10" s="20" t="s">
        <v>160</v>
      </c>
      <c r="B10" s="34" t="s">
        <v>82</v>
      </c>
      <c r="C10" s="14">
        <f>SUMPRODUCT(('Monthly P&amp;L'!$B$17:$B$56="8")*'Monthly P&amp;L'!$O$17:$O$56*Setup!$D$39:$D$78)</f>
      </c>
    </row>
    <row r="11" spans="1:4" x14ac:dyDescent="0.25">
      <c r="A11" s="20" t="s">
        <v>161</v>
      </c>
      <c r="B11" s="34" t="s">
        <v>162</v>
      </c>
      <c r="C11" s="14">
        <f>SUMPRODUCT(('Monthly P&amp;L'!$B$17:$B$56="9")*'Monthly P&amp;L'!$O$17:$O$56*Setup!$D$39:$D$78)</f>
      </c>
      <c r="D11" s="35" t="s">
        <v>163</v>
      </c>
    </row>
    <row r="12" spans="1:3" x14ac:dyDescent="0.25">
      <c r="A12" s="20" t="s">
        <v>164</v>
      </c>
      <c r="B12" s="34" t="s">
        <v>165</v>
      </c>
      <c r="C12" s="14">
        <f>SUMPRODUCT(('Monthly P&amp;L'!$B$17:$B$56="10")*'Monthly P&amp;L'!$O$17:$O$56*Setup!$D$39:$D$78)</f>
      </c>
    </row>
    <row r="13" spans="1:3" x14ac:dyDescent="0.25">
      <c r="A13" s="20" t="s">
        <v>166</v>
      </c>
      <c r="B13" s="34" t="s">
        <v>119</v>
      </c>
      <c r="C13" s="14">
        <f>SUMPRODUCT(('Monthly P&amp;L'!$B$17:$B$56="11")*'Monthly P&amp;L'!$O$17:$O$56*Setup!$D$39:$D$78)</f>
      </c>
    </row>
    <row r="14" spans="1:3" x14ac:dyDescent="0.25">
      <c r="A14" s="20" t="s">
        <v>167</v>
      </c>
      <c r="B14" s="34" t="s">
        <v>168</v>
      </c>
      <c r="C14" s="14">
        <f>SUMPRODUCT(('Monthly P&amp;L'!$B$17:$B$56="13")*'Monthly P&amp;L'!$O$17:$O$56*Setup!$D$39:$D$78)</f>
      </c>
    </row>
    <row r="15" spans="1:3" x14ac:dyDescent="0.25">
      <c r="A15" s="20" t="s">
        <v>169</v>
      </c>
      <c r="B15" s="34" t="s">
        <v>170</v>
      </c>
      <c r="C15" s="14">
        <f>SUMPRODUCT(('Monthly P&amp;L'!$B$17:$B$56="14")*'Monthly P&amp;L'!$O$17:$O$56*Setup!$D$39:$D$78)</f>
      </c>
    </row>
    <row r="16" spans="1:3" x14ac:dyDescent="0.25">
      <c r="A16" s="20" t="s">
        <v>171</v>
      </c>
      <c r="B16" s="34" t="s">
        <v>172</v>
      </c>
      <c r="C16" s="14">
        <f>SUMPRODUCT(('Monthly P&amp;L'!$B$17:$B$56="15")*'Monthly P&amp;L'!$O$17:$O$56*Setup!$D$39:$D$78)</f>
      </c>
    </row>
    <row r="17" spans="1:3" x14ac:dyDescent="0.25">
      <c r="A17" s="20" t="s">
        <v>173</v>
      </c>
      <c r="B17" s="34" t="s">
        <v>174</v>
      </c>
      <c r="C17" s="14">
        <f>SUMPRODUCT(('Monthly P&amp;L'!$B$17:$B$56="16a")*'Monthly P&amp;L'!$O$17:$O$56*Setup!$D$39:$D$78)</f>
      </c>
    </row>
    <row r="18" spans="1:3" x14ac:dyDescent="0.25">
      <c r="A18" s="20" t="s">
        <v>175</v>
      </c>
      <c r="B18" s="34" t="s">
        <v>176</v>
      </c>
      <c r="C18" s="14">
        <f>SUMPRODUCT(('Monthly P&amp;L'!$B$17:$B$56="16b")*'Monthly P&amp;L'!$O$17:$O$56*Setup!$D$39:$D$78)</f>
      </c>
    </row>
    <row r="19" spans="1:3" x14ac:dyDescent="0.25">
      <c r="A19" s="20" t="s">
        <v>177</v>
      </c>
      <c r="B19" s="34" t="s">
        <v>178</v>
      </c>
      <c r="C19" s="14">
        <f>SUMPRODUCT(('Monthly P&amp;L'!$B$17:$B$56="17")*'Monthly P&amp;L'!$O$17:$O$56*Setup!$D$39:$D$78)</f>
      </c>
    </row>
    <row r="20" spans="1:3" x14ac:dyDescent="0.25">
      <c r="A20" s="20" t="s">
        <v>179</v>
      </c>
      <c r="B20" s="34" t="s">
        <v>112</v>
      </c>
      <c r="C20" s="14">
        <f>SUMPRODUCT(('Monthly P&amp;L'!$B$17:$B$56="18")*'Monthly P&amp;L'!$O$17:$O$56*Setup!$D$39:$D$78)</f>
      </c>
    </row>
    <row r="21" spans="1:3" x14ac:dyDescent="0.25">
      <c r="A21" s="20" t="s">
        <v>180</v>
      </c>
      <c r="B21" s="34" t="s">
        <v>181</v>
      </c>
      <c r="C21" s="14">
        <f>SUMPRODUCT(('Monthly P&amp;L'!$B$17:$B$56="19")*'Monthly P&amp;L'!$O$17:$O$56*Setup!$D$39:$D$78)</f>
      </c>
    </row>
    <row r="22" spans="1:3" x14ac:dyDescent="0.25">
      <c r="A22" s="20" t="s">
        <v>182</v>
      </c>
      <c r="B22" s="34" t="s">
        <v>183</v>
      </c>
      <c r="C22" s="14">
        <f>SUMPRODUCT(('Monthly P&amp;L'!$B$17:$B$56="20a")*'Monthly P&amp;L'!$O$17:$O$56*Setup!$D$39:$D$78)</f>
      </c>
    </row>
    <row r="23" spans="1:3" x14ac:dyDescent="0.25">
      <c r="A23" s="20" t="s">
        <v>184</v>
      </c>
      <c r="B23" s="34" t="s">
        <v>185</v>
      </c>
      <c r="C23" s="14">
        <f>SUMPRODUCT(('Monthly P&amp;L'!$B$17:$B$56="20b")*'Monthly P&amp;L'!$O$17:$O$56*Setup!$D$39:$D$78)</f>
      </c>
    </row>
    <row r="24" spans="1:3" x14ac:dyDescent="0.25">
      <c r="A24" s="20" t="s">
        <v>186</v>
      </c>
      <c r="B24" s="34" t="s">
        <v>187</v>
      </c>
      <c r="C24" s="14">
        <f>SUMPRODUCT(('Monthly P&amp;L'!$B$17:$B$56="21")*'Monthly P&amp;L'!$O$17:$O$56*Setup!$D$39:$D$78)</f>
      </c>
    </row>
    <row r="25" spans="1:3" x14ac:dyDescent="0.25">
      <c r="A25" s="20" t="s">
        <v>188</v>
      </c>
      <c r="B25" s="34" t="s">
        <v>91</v>
      </c>
      <c r="C25" s="14">
        <f>SUMPRODUCT(('Monthly P&amp;L'!$B$17:$B$56="22")*'Monthly P&amp;L'!$O$17:$O$56*Setup!$D$39:$D$78)</f>
      </c>
    </row>
    <row r="26" spans="1:3" x14ac:dyDescent="0.25">
      <c r="A26" s="20" t="s">
        <v>189</v>
      </c>
      <c r="B26" s="34" t="s">
        <v>130</v>
      </c>
      <c r="C26" s="14">
        <f>SUMPRODUCT(('Monthly P&amp;L'!$B$17:$B$56="23")*'Monthly P&amp;L'!$O$17:$O$56*Setup!$D$39:$D$78)</f>
      </c>
    </row>
    <row r="27" spans="1:3" x14ac:dyDescent="0.25">
      <c r="A27" s="20" t="s">
        <v>190</v>
      </c>
      <c r="B27" s="34" t="s">
        <v>125</v>
      </c>
      <c r="C27" s="14">
        <f>SUMPRODUCT(('Monthly P&amp;L'!$B$17:$B$56="24a")*'Monthly P&amp;L'!$O$17:$O$56*Setup!$D$39:$D$78)</f>
      </c>
    </row>
    <row r="28" spans="1:4" x14ac:dyDescent="0.25">
      <c r="A28" s="20" t="s">
        <v>191</v>
      </c>
      <c r="B28" s="34" t="s">
        <v>192</v>
      </c>
      <c r="C28" s="14">
        <f>SUMPRODUCT(('Monthly P&amp;L'!$B$17:$B$56="24b")*'Monthly P&amp;L'!$O$17:$O$56*Setup!$D$39:$D$78)</f>
      </c>
      <c r="D28" s="35" t="s">
        <v>193</v>
      </c>
    </row>
    <row r="29" spans="1:3" x14ac:dyDescent="0.25">
      <c r="A29" s="20" t="s">
        <v>194</v>
      </c>
      <c r="B29" s="34" t="s">
        <v>195</v>
      </c>
      <c r="C29" s="14">
        <f>SUMPRODUCT(('Monthly P&amp;L'!$B$17:$B$56="25")*'Monthly P&amp;L'!$O$17:$O$56*Setup!$D$39:$D$78)</f>
      </c>
    </row>
    <row r="30" spans="1:3" x14ac:dyDescent="0.25">
      <c r="A30" s="20" t="s">
        <v>196</v>
      </c>
      <c r="B30" s="34" t="s">
        <v>197</v>
      </c>
      <c r="C30" s="14">
        <f>SUMPRODUCT(('Monthly P&amp;L'!$B$17:$B$56="26")*'Monthly P&amp;L'!$O$17:$O$56*Setup!$D$39:$D$78)</f>
      </c>
    </row>
    <row r="31" spans="1:3" x14ac:dyDescent="0.25">
      <c r="A31" s="20" t="s">
        <v>198</v>
      </c>
      <c r="B31" s="34" t="s">
        <v>199</v>
      </c>
      <c r="C31" s="14">
        <f>SUMPRODUCT(('Monthly P&amp;L'!$B$17:$B$56="27a")*'Monthly P&amp;L'!$O$17:$O$56*Setup!$D$39:$D$78)</f>
      </c>
    </row>
    <row r="32" spans="1:3" x14ac:dyDescent="0.25">
      <c r="A32" s="20" t="s">
        <v>200</v>
      </c>
      <c r="B32" s="36" t="s">
        <v>140</v>
      </c>
      <c r="C32" s="19">
        <f>SUM(C10:C31)</f>
      </c>
    </row>
    <row r="33" spans="1:3" x14ac:dyDescent="0.25">
      <c r="A33" s="20" t="s">
        <v>201</v>
      </c>
      <c r="B33" s="36" t="s">
        <v>202</v>
      </c>
      <c r="C33" s="19">
        <f>C9-C32</f>
      </c>
    </row>
    <row r="34" spans="1:4" x14ac:dyDescent="0.25">
      <c r="A34" s="20" t="s">
        <v>203</v>
      </c>
      <c r="B34" s="34" t="s">
        <v>204</v>
      </c>
      <c r="C34" s="14">
        <f>SUMPRODUCT(('Monthly P&amp;L'!$B$17:$B$56="30")*'Monthly P&amp;L'!$O$17:$O$56*Setup!$D$39:$D$78)</f>
      </c>
      <c r="D34" s="35" t="s">
        <v>205</v>
      </c>
    </row>
    <row r="35" spans="1:3" x14ac:dyDescent="0.25">
      <c r="A35" s="20" t="s">
        <v>206</v>
      </c>
      <c r="B35" s="36" t="s">
        <v>207</v>
      </c>
      <c r="C35" s="37">
        <f>C33-C34</f>
      </c>
    </row>
    <row r="37" ht="30" customHeight="1" spans="2:4" x14ac:dyDescent="0.25">
      <c r="B37" s="35" t="s">
        <v>208</v>
      </c>
      <c r="C37" s="35"/>
      <c r="D37" s="35"/>
    </row>
  </sheetData>
  <mergeCells count="1">
    <mergeCell ref="B37:D37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 showGridLines="0"/>
  </sheetViews>
  <sheetFormatPr defaultRowHeight="18" outlineLevelRow="0" outlineLevelCol="0" x14ac:dyDescent="55" customHeight="1"/>
  <cols>
    <col min="1" max="1" width="10" customWidth="1"/>
    <col min="2" max="5" width="14" customWidth="1"/>
    <col min="6" max="6" width="15" customWidth="1"/>
    <col min="7" max="9" width="14" customWidth="1"/>
    <col min="10" max="10" width="13" customWidth="1"/>
    <col min="11" max="11" width="14" customWidth="1"/>
  </cols>
  <sheetData>
    <row r="1" ht="32" customHeight="1" spans="1:1" x14ac:dyDescent="0.25">
      <c r="A1" s="5" t="s">
        <v>209</v>
      </c>
    </row>
    <row r="2" spans="1:1" x14ac:dyDescent="0.25">
      <c r="A2" s="2" t="s">
        <v>210</v>
      </c>
    </row>
    <row r="3" spans="1:1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</row>
    <row r="5" ht="30" customHeight="1" spans="1:11" x14ac:dyDescent="0.25">
      <c r="A5" s="13" t="s">
        <v>211</v>
      </c>
      <c r="B5" s="13" t="s">
        <v>212</v>
      </c>
      <c r="C5" s="13" t="s">
        <v>213</v>
      </c>
      <c r="D5" s="13" t="s">
        <v>214</v>
      </c>
      <c r="E5" s="13" t="s">
        <v>215</v>
      </c>
      <c r="F5" s="13" t="s">
        <v>216</v>
      </c>
      <c r="G5" s="13" t="s">
        <v>217</v>
      </c>
      <c r="H5" s="13" t="s">
        <v>218</v>
      </c>
      <c r="I5" s="13" t="s">
        <v>219</v>
      </c>
      <c r="J5" s="13" t="s">
        <v>220</v>
      </c>
      <c r="K5" s="13" t="s">
        <v>221</v>
      </c>
    </row>
    <row r="6" spans="1:11" x14ac:dyDescent="0.25">
      <c r="A6" s="36" t="s">
        <v>222</v>
      </c>
      <c r="B6" t="s">
        <v>223</v>
      </c>
      <c r="C6" s="18">
        <f>WORKDAY(DATE(Setup!$C$5,4,15)-1,1)</f>
      </c>
      <c r="D6" s="14">
        <f>SUM('Monthly P&amp;L'!C63:E63)</f>
      </c>
      <c r="E6" s="14">
        <f>D6</f>
      </c>
      <c r="F6" s="14">
        <f>IF(MAX(0,E6)*0.9235&lt;400,0,MIN(MAX(0,E6)*0.9235,Setup!$C$9)*0.124+MAX(0,E6)*0.9235*0.029)</f>
      </c>
      <c r="G6" s="14">
        <f>MAX(0,E6-F6/2)*(Setup!$C$7+Setup!$C$8)</f>
      </c>
      <c r="H6" s="14">
        <f>F6+G6</f>
      </c>
      <c r="I6" s="19">
        <f>H6</f>
      </c>
      <c r="J6" s="14">
        <f>SUMIFS(Expenses!$F$2:$F$2501,Expenses!$D$2:$D$2501,"Estimated tax payment",Expenses!$A$2:$A$2501,"&gt;"&amp;DATE(Setup!$C$5,1,1)-1,Expenses!$A$2:$A$2501,"&lt;="&amp;C6)</f>
      </c>
      <c r="K6" s="19">
        <f>I6-J6</f>
      </c>
    </row>
    <row r="7" spans="1:11" x14ac:dyDescent="0.25">
      <c r="A7" s="36" t="s">
        <v>224</v>
      </c>
      <c r="B7" t="s">
        <v>225</v>
      </c>
      <c r="C7" s="18">
        <f>WORKDAY(DATE(Setup!$C$5,6,15)-1,1)</f>
      </c>
      <c r="D7" s="14">
        <f>SUM('Monthly P&amp;L'!F63:G63)</f>
      </c>
      <c r="E7" s="14">
        <f>E6+D7</f>
      </c>
      <c r="F7" s="14">
        <f>IF(MAX(0,E7)*0.9235&lt;400,0,MIN(MAX(0,E7)*0.9235,Setup!$C$9)*0.124+MAX(0,E7)*0.9235*0.029)</f>
      </c>
      <c r="G7" s="14">
        <f>MAX(0,E7-F7/2)*(Setup!$C$7+Setup!$C$8)</f>
      </c>
      <c r="H7" s="14">
        <f>F7+G7</f>
      </c>
      <c r="I7" s="19">
        <f>H7-H6</f>
      </c>
      <c r="J7" s="14">
        <f>SUMIFS(Expenses!$F$2:$F$2501,Expenses!$D$2:$D$2501,"Estimated tax payment",Expenses!$A$2:$A$2501,"&gt;"&amp;C6,Expenses!$A$2:$A$2501,"&lt;="&amp;C7)</f>
      </c>
      <c r="K7" s="19">
        <f>I7-J7</f>
      </c>
    </row>
    <row r="8" spans="1:11" x14ac:dyDescent="0.25">
      <c r="A8" s="36" t="s">
        <v>226</v>
      </c>
      <c r="B8" t="s">
        <v>227</v>
      </c>
      <c r="C8" s="18">
        <f>WORKDAY(DATE(Setup!$C$5,9,15)-1,1)</f>
      </c>
      <c r="D8" s="14">
        <f>SUM('Monthly P&amp;L'!H63:J63)</f>
      </c>
      <c r="E8" s="14">
        <f>E7+D8</f>
      </c>
      <c r="F8" s="14">
        <f>IF(MAX(0,E8)*0.9235&lt;400,0,MIN(MAX(0,E8)*0.9235,Setup!$C$9)*0.124+MAX(0,E8)*0.9235*0.029)</f>
      </c>
      <c r="G8" s="14">
        <f>MAX(0,E8-F8/2)*(Setup!$C$7+Setup!$C$8)</f>
      </c>
      <c r="H8" s="14">
        <f>F8+G8</f>
      </c>
      <c r="I8" s="19">
        <f>H8-H7</f>
      </c>
      <c r="J8" s="14">
        <f>SUMIFS(Expenses!$F$2:$F$2501,Expenses!$D$2:$D$2501,"Estimated tax payment",Expenses!$A$2:$A$2501,"&gt;"&amp;C7,Expenses!$A$2:$A$2501,"&lt;="&amp;C8)</f>
      </c>
      <c r="K8" s="19">
        <f>I8-J8</f>
      </c>
    </row>
    <row r="9" spans="1:11" x14ac:dyDescent="0.25">
      <c r="A9" s="36" t="s">
        <v>228</v>
      </c>
      <c r="B9" t="s">
        <v>229</v>
      </c>
      <c r="C9" s="18">
        <f>WORKDAY(DATE(Setup!$C$5+1,1,15)-1,1)</f>
      </c>
      <c r="D9" s="14">
        <f>SUM('Monthly P&amp;L'!K63:N63)</f>
      </c>
      <c r="E9" s="14">
        <f>E8+D9</f>
      </c>
      <c r="F9" s="14">
        <f>IF(MAX(0,E9)*0.9235&lt;400,0,MIN(MAX(0,E9)*0.9235,Setup!$C$9)*0.124+MAX(0,E9)*0.9235*0.029)</f>
      </c>
      <c r="G9" s="14">
        <f>MAX(0,E9-F9/2)*(Setup!$C$7+Setup!$C$8)</f>
      </c>
      <c r="H9" s="14">
        <f>F9+G9</f>
      </c>
      <c r="I9" s="19">
        <f>H9-H8</f>
      </c>
      <c r="J9" s="14">
        <f>SUMIFS(Expenses!$F$2:$F$2501,Expenses!$D$2:$D$2501,"Estimated tax payment",Expenses!$A$2:$A$2501,"&gt;"&amp;C8,Expenses!$A$2:$A$2501,"&lt;="&amp;C9)</f>
      </c>
      <c r="K9" s="19">
        <f>I9-J9</f>
      </c>
    </row>
    <row r="12" ht="28" customHeight="1" spans="1:11" x14ac:dyDescent="0.25">
      <c r="A12" s="35" t="s">
        <v>230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</row>
    <row r="13" ht="28" customHeight="1" spans="1:11" x14ac:dyDescent="0.25">
      <c r="A13" s="35" t="s">
        <v>231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</row>
    <row r="14" ht="28" customHeight="1" spans="1:11" x14ac:dyDescent="0.25">
      <c r="A14" s="35" t="s">
        <v>232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</row>
    <row r="15" ht="28" customHeight="1" spans="1:11" x14ac:dyDescent="0.25">
      <c r="A15" s="35" t="s">
        <v>233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</row>
  </sheetData>
  <mergeCells count="4">
    <mergeCell ref="A12:K12"/>
    <mergeCell ref="A13:K13"/>
    <mergeCell ref="A14:K14"/>
    <mergeCell ref="A15:K15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 showGridLines="0"/>
  </sheetViews>
  <sheetFormatPr defaultRowHeight="18" outlineLevelRow="0" outlineLevelCol="0" x14ac:dyDescent="55" customHeight="1"/>
  <cols>
    <col min="1" max="1" width="14" customWidth="1"/>
    <col min="2" max="3" width="16" customWidth="1"/>
    <col min="4" max="4" width="18" customWidth="1"/>
  </cols>
  <sheetData>
    <row r="1" ht="32" customHeight="1" spans="1:1" x14ac:dyDescent="0.25">
      <c r="A1" s="5" t="s">
        <v>234</v>
      </c>
    </row>
    <row r="2" spans="1:1" x14ac:dyDescent="0.25">
      <c r="A2" s="2" t="s">
        <v>235</v>
      </c>
    </row>
    <row r="3" spans="1:4" x14ac:dyDescent="0.25">
      <c r="A3" s="7"/>
      <c r="B3" s="7"/>
      <c r="C3" s="7"/>
      <c r="D3" s="7"/>
    </row>
    <row r="4" ht="30" customHeight="1" spans="1:4" x14ac:dyDescent="0.25">
      <c r="A4" s="13" t="s">
        <v>21</v>
      </c>
      <c r="B4" s="13" t="s">
        <v>236</v>
      </c>
      <c r="C4" s="13" t="s">
        <v>237</v>
      </c>
      <c r="D4" s="13" t="s">
        <v>238</v>
      </c>
    </row>
    <row r="5" spans="1:4" x14ac:dyDescent="0.25">
      <c r="A5" t="s">
        <v>25</v>
      </c>
      <c r="B5" s="14">
        <f>SUMIFS(Income!$G$2:$G$2501,Income!$I$2:$I$2501,1)</f>
      </c>
      <c r="C5" s="14">
        <f>SUMIFS(Expenses!$F$2:$F$2501,Expenses!$D$2:$D$2501,"Sales tax payment",Expenses!$H$2:$H$2501,1)</f>
      </c>
      <c r="D5" s="19">
        <f>B5-C5</f>
      </c>
    </row>
    <row r="6" spans="1:4" x14ac:dyDescent="0.25">
      <c r="A6" t="s">
        <v>26</v>
      </c>
      <c r="B6" s="14">
        <f>SUMIFS(Income!$G$2:$G$2501,Income!$I$2:$I$2501,2)</f>
      </c>
      <c r="C6" s="14">
        <f>SUMIFS(Expenses!$F$2:$F$2501,Expenses!$D$2:$D$2501,"Sales tax payment",Expenses!$H$2:$H$2501,2)</f>
      </c>
      <c r="D6" s="19">
        <f>D5+B6-C6</f>
      </c>
    </row>
    <row r="7" spans="1:4" x14ac:dyDescent="0.25">
      <c r="A7" t="s">
        <v>27</v>
      </c>
      <c r="B7" s="14">
        <f>SUMIFS(Income!$G$2:$G$2501,Income!$I$2:$I$2501,3)</f>
      </c>
      <c r="C7" s="14">
        <f>SUMIFS(Expenses!$F$2:$F$2501,Expenses!$D$2:$D$2501,"Sales tax payment",Expenses!$H$2:$H$2501,3)</f>
      </c>
      <c r="D7" s="19">
        <f>D6+B7-C7</f>
      </c>
    </row>
    <row r="8" spans="1:4" x14ac:dyDescent="0.25">
      <c r="A8" t="s">
        <v>28</v>
      </c>
      <c r="B8" s="14">
        <f>SUMIFS(Income!$G$2:$G$2501,Income!$I$2:$I$2501,4)</f>
      </c>
      <c r="C8" s="14">
        <f>SUMIFS(Expenses!$F$2:$F$2501,Expenses!$D$2:$D$2501,"Sales tax payment",Expenses!$H$2:$H$2501,4)</f>
      </c>
      <c r="D8" s="19">
        <f>D7+B8-C8</f>
      </c>
    </row>
    <row r="9" spans="1:4" x14ac:dyDescent="0.25">
      <c r="A9" t="s">
        <v>29</v>
      </c>
      <c r="B9" s="14">
        <f>SUMIFS(Income!$G$2:$G$2501,Income!$I$2:$I$2501,5)</f>
      </c>
      <c r="C9" s="14">
        <f>SUMIFS(Expenses!$F$2:$F$2501,Expenses!$D$2:$D$2501,"Sales tax payment",Expenses!$H$2:$H$2501,5)</f>
      </c>
      <c r="D9" s="19">
        <f>D8+B9-C9</f>
      </c>
    </row>
    <row r="10" spans="1:4" x14ac:dyDescent="0.25">
      <c r="A10" t="s">
        <v>30</v>
      </c>
      <c r="B10" s="14">
        <f>SUMIFS(Income!$G$2:$G$2501,Income!$I$2:$I$2501,6)</f>
      </c>
      <c r="C10" s="14">
        <f>SUMIFS(Expenses!$F$2:$F$2501,Expenses!$D$2:$D$2501,"Sales tax payment",Expenses!$H$2:$H$2501,6)</f>
      </c>
      <c r="D10" s="19">
        <f>D9+B10-C10</f>
      </c>
    </row>
    <row r="11" spans="1:4" x14ac:dyDescent="0.25">
      <c r="A11" t="s">
        <v>31</v>
      </c>
      <c r="B11" s="14">
        <f>SUMIFS(Income!$G$2:$G$2501,Income!$I$2:$I$2501,7)</f>
      </c>
      <c r="C11" s="14">
        <f>SUMIFS(Expenses!$F$2:$F$2501,Expenses!$D$2:$D$2501,"Sales tax payment",Expenses!$H$2:$H$2501,7)</f>
      </c>
      <c r="D11" s="19">
        <f>D10+B11-C11</f>
      </c>
    </row>
    <row r="12" spans="1:4" x14ac:dyDescent="0.25">
      <c r="A12" t="s">
        <v>32</v>
      </c>
      <c r="B12" s="14">
        <f>SUMIFS(Income!$G$2:$G$2501,Income!$I$2:$I$2501,8)</f>
      </c>
      <c r="C12" s="14">
        <f>SUMIFS(Expenses!$F$2:$F$2501,Expenses!$D$2:$D$2501,"Sales tax payment",Expenses!$H$2:$H$2501,8)</f>
      </c>
      <c r="D12" s="19">
        <f>D11+B12-C12</f>
      </c>
    </row>
    <row r="13" spans="1:4" x14ac:dyDescent="0.25">
      <c r="A13" t="s">
        <v>33</v>
      </c>
      <c r="B13" s="14">
        <f>SUMIFS(Income!$G$2:$G$2501,Income!$I$2:$I$2501,9)</f>
      </c>
      <c r="C13" s="14">
        <f>SUMIFS(Expenses!$F$2:$F$2501,Expenses!$D$2:$D$2501,"Sales tax payment",Expenses!$H$2:$H$2501,9)</f>
      </c>
      <c r="D13" s="19">
        <f>D12+B13-C13</f>
      </c>
    </row>
    <row r="14" spans="1:4" x14ac:dyDescent="0.25">
      <c r="A14" t="s">
        <v>34</v>
      </c>
      <c r="B14" s="14">
        <f>SUMIFS(Income!$G$2:$G$2501,Income!$I$2:$I$2501,10)</f>
      </c>
      <c r="C14" s="14">
        <f>SUMIFS(Expenses!$F$2:$F$2501,Expenses!$D$2:$D$2501,"Sales tax payment",Expenses!$H$2:$H$2501,10)</f>
      </c>
      <c r="D14" s="19">
        <f>D13+B14-C14</f>
      </c>
    </row>
    <row r="15" spans="1:4" x14ac:dyDescent="0.25">
      <c r="A15" t="s">
        <v>35</v>
      </c>
      <c r="B15" s="14">
        <f>SUMIFS(Income!$G$2:$G$2501,Income!$I$2:$I$2501,11)</f>
      </c>
      <c r="C15" s="14">
        <f>SUMIFS(Expenses!$F$2:$F$2501,Expenses!$D$2:$D$2501,"Sales tax payment",Expenses!$H$2:$H$2501,11)</f>
      </c>
      <c r="D15" s="19">
        <f>D14+B15-C15</f>
      </c>
    </row>
    <row r="16" spans="1:4" x14ac:dyDescent="0.25">
      <c r="A16" t="s">
        <v>36</v>
      </c>
      <c r="B16" s="14">
        <f>SUMIFS(Income!$G$2:$G$2501,Income!$I$2:$I$2501,12)</f>
      </c>
      <c r="C16" s="14">
        <f>SUMIFS(Expenses!$F$2:$F$2501,Expenses!$D$2:$D$2501,"Sales tax payment",Expenses!$H$2:$H$2501,12)</f>
      </c>
      <c r="D16" s="19">
        <f>D15+B16-C16</f>
      </c>
    </row>
    <row r="17" spans="1:4" x14ac:dyDescent="0.25">
      <c r="A17" s="36" t="s">
        <v>138</v>
      </c>
      <c r="B17" s="19">
        <f>SUM(B5:B16)</f>
      </c>
      <c r="C17" s="19">
        <f>SUM(C5:C16)</f>
      </c>
      <c r="D17" s="19">
        <f>D16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workbookViewId="0" showGridLines="0">
      <pane xSplit="1" topLeftCell="B1" activePane="topRight" state="frozen"/>
      <selection pane="topRight"/>
    </sheetView>
  </sheetViews>
  <sheetFormatPr defaultRowHeight="18" outlineLevelRow="0" outlineLevelCol="0" x14ac:dyDescent="55" customHeight="1"/>
  <cols>
    <col min="1" max="1" width="26" customWidth="1"/>
    <col min="2" max="13" width="13" customWidth="1"/>
  </cols>
  <sheetData>
    <row r="1" ht="32" customHeight="1" spans="1:1" x14ac:dyDescent="0.25">
      <c r="A1" s="5" t="s">
        <v>239</v>
      </c>
    </row>
    <row r="2" spans="1:1" x14ac:dyDescent="0.25">
      <c r="A2" s="2" t="s">
        <v>240</v>
      </c>
    </row>
    <row r="3" spans="1:13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ht="30" customHeight="1" spans="1:6" x14ac:dyDescent="0.25">
      <c r="A4" s="13" t="s">
        <v>48</v>
      </c>
      <c r="B4" s="13" t="s">
        <v>241</v>
      </c>
      <c r="C4" s="13" t="s">
        <v>242</v>
      </c>
      <c r="D4" s="13" t="s">
        <v>243</v>
      </c>
      <c r="E4" s="13" t="s">
        <v>244</v>
      </c>
      <c r="F4" s="13" t="s">
        <v>245</v>
      </c>
    </row>
    <row r="5" spans="1:6" x14ac:dyDescent="0.25">
      <c r="A5" s="17">
        <f>IF(Setup!$B$13="","",Setup!$B$13)</f>
      </c>
      <c r="B5" s="17">
        <f>Setup!$C$13&amp;""</f>
      </c>
      <c r="C5" s="14">
        <f>N(Setup!$D$13)</f>
      </c>
      <c r="D5" s="14">
        <f>IF(A5="",0,SUMIFS(Income!$F$2:$F$2501,Income!$E$2:$E$2501,A5,Income!$I$2:$I$2501,"&gt;0")+SUMIFS(Expenses!$F$2:$F$2501,Expenses!$D$2:$D$2501,"Transfer",Expenses!$G$2:$G$2501,A5,Expenses!$H$2:$H$2501,"&gt;0"))</f>
      </c>
      <c r="E5" s="14">
        <f>IF(A5="",0,SUMIFS(Expenses!$F$2:$F$2501,Expenses!$E$2:$E$2501,A5,Expenses!$H$2:$H$2501,"&gt;0"))</f>
      </c>
      <c r="F5" s="19">
        <f>C5+D5-E5</f>
      </c>
    </row>
    <row r="6" spans="1:6" x14ac:dyDescent="0.25">
      <c r="A6" s="17">
        <f>IF(Setup!$B$14="","",Setup!$B$14)</f>
      </c>
      <c r="B6" s="17">
        <f>Setup!$C$14&amp;""</f>
      </c>
      <c r="C6" s="14">
        <f>N(Setup!$D$14)</f>
      </c>
      <c r="D6" s="14">
        <f>IF(A6="",0,SUMIFS(Income!$F$2:$F$2501,Income!$E$2:$E$2501,A6,Income!$I$2:$I$2501,"&gt;0")+SUMIFS(Expenses!$F$2:$F$2501,Expenses!$D$2:$D$2501,"Transfer",Expenses!$G$2:$G$2501,A6,Expenses!$H$2:$H$2501,"&gt;0"))</f>
      </c>
      <c r="E6" s="14">
        <f>IF(A6="",0,SUMIFS(Expenses!$F$2:$F$2501,Expenses!$E$2:$E$2501,A6,Expenses!$H$2:$H$2501,"&gt;0"))</f>
      </c>
      <c r="F6" s="19">
        <f>C6+D6-E6</f>
      </c>
    </row>
    <row r="7" spans="1:6" x14ac:dyDescent="0.25">
      <c r="A7" s="17">
        <f>IF(Setup!$B$15="","",Setup!$B$15)</f>
      </c>
      <c r="B7" s="17">
        <f>Setup!$C$15&amp;""</f>
      </c>
      <c r="C7" s="14">
        <f>N(Setup!$D$15)</f>
      </c>
      <c r="D7" s="14">
        <f>IF(A7="",0,SUMIFS(Income!$F$2:$F$2501,Income!$E$2:$E$2501,A7,Income!$I$2:$I$2501,"&gt;0")+SUMIFS(Expenses!$F$2:$F$2501,Expenses!$D$2:$D$2501,"Transfer",Expenses!$G$2:$G$2501,A7,Expenses!$H$2:$H$2501,"&gt;0"))</f>
      </c>
      <c r="E7" s="14">
        <f>IF(A7="",0,SUMIFS(Expenses!$F$2:$F$2501,Expenses!$E$2:$E$2501,A7,Expenses!$H$2:$H$2501,"&gt;0"))</f>
      </c>
      <c r="F7" s="19">
        <f>C7+D7-E7</f>
      </c>
    </row>
    <row r="8" spans="1:6" x14ac:dyDescent="0.25">
      <c r="A8" s="17">
        <f>IF(Setup!$B$16="","",Setup!$B$16)</f>
      </c>
      <c r="B8" s="17">
        <f>Setup!$C$16&amp;""</f>
      </c>
      <c r="C8" s="14">
        <f>N(Setup!$D$16)</f>
      </c>
      <c r="D8" s="14">
        <f>IF(A8="",0,SUMIFS(Income!$F$2:$F$2501,Income!$E$2:$E$2501,A8,Income!$I$2:$I$2501,"&gt;0")+SUMIFS(Expenses!$F$2:$F$2501,Expenses!$D$2:$D$2501,"Transfer",Expenses!$G$2:$G$2501,A8,Expenses!$H$2:$H$2501,"&gt;0"))</f>
      </c>
      <c r="E8" s="14">
        <f>IF(A8="",0,SUMIFS(Expenses!$F$2:$F$2501,Expenses!$E$2:$E$2501,A8,Expenses!$H$2:$H$2501,"&gt;0"))</f>
      </c>
      <c r="F8" s="19">
        <f>C8+D8-E8</f>
      </c>
    </row>
    <row r="9" spans="1:6" x14ac:dyDescent="0.25">
      <c r="A9" s="17">
        <f>IF(Setup!$B$17="","",Setup!$B$17)</f>
      </c>
      <c r="B9" s="17">
        <f>Setup!$C$17&amp;""</f>
      </c>
      <c r="C9" s="14">
        <f>N(Setup!$D$17)</f>
      </c>
      <c r="D9" s="14">
        <f>IF(A9="",0,SUMIFS(Income!$F$2:$F$2501,Income!$E$2:$E$2501,A9,Income!$I$2:$I$2501,"&gt;0")+SUMIFS(Expenses!$F$2:$F$2501,Expenses!$D$2:$D$2501,"Transfer",Expenses!$G$2:$G$2501,A9,Expenses!$H$2:$H$2501,"&gt;0"))</f>
      </c>
      <c r="E9" s="14">
        <f>IF(A9="",0,SUMIFS(Expenses!$F$2:$F$2501,Expenses!$E$2:$E$2501,A9,Expenses!$H$2:$H$2501,"&gt;0"))</f>
      </c>
      <c r="F9" s="19">
        <f>C9+D9-E9</f>
      </c>
    </row>
    <row r="10" spans="1:6" x14ac:dyDescent="0.25">
      <c r="A10" s="17">
        <f>IF(Setup!$B$18="","",Setup!$B$18)</f>
      </c>
      <c r="B10" s="17">
        <f>Setup!$C$18&amp;""</f>
      </c>
      <c r="C10" s="14">
        <f>N(Setup!$D$18)</f>
      </c>
      <c r="D10" s="14">
        <f>IF(A10="",0,SUMIFS(Income!$F$2:$F$2501,Income!$E$2:$E$2501,A10,Income!$I$2:$I$2501,"&gt;0")+SUMIFS(Expenses!$F$2:$F$2501,Expenses!$D$2:$D$2501,"Transfer",Expenses!$G$2:$G$2501,A10,Expenses!$H$2:$H$2501,"&gt;0"))</f>
      </c>
      <c r="E10" s="14">
        <f>IF(A10="",0,SUMIFS(Expenses!$F$2:$F$2501,Expenses!$E$2:$E$2501,A10,Expenses!$H$2:$H$2501,"&gt;0"))</f>
      </c>
      <c r="F10" s="19">
        <f>C10+D10-E10</f>
      </c>
    </row>
    <row r="11" spans="1:6" x14ac:dyDescent="0.25">
      <c r="A11" s="17">
        <f>IF(Setup!$B$19="","",Setup!$B$19)</f>
      </c>
      <c r="B11" s="17">
        <f>Setup!$C$19&amp;""</f>
      </c>
      <c r="C11" s="14">
        <f>N(Setup!$D$19)</f>
      </c>
      <c r="D11" s="14">
        <f>IF(A11="",0,SUMIFS(Income!$F$2:$F$2501,Income!$E$2:$E$2501,A11,Income!$I$2:$I$2501,"&gt;0")+SUMIFS(Expenses!$F$2:$F$2501,Expenses!$D$2:$D$2501,"Transfer",Expenses!$G$2:$G$2501,A11,Expenses!$H$2:$H$2501,"&gt;0"))</f>
      </c>
      <c r="E11" s="14">
        <f>IF(A11="",0,SUMIFS(Expenses!$F$2:$F$2501,Expenses!$E$2:$E$2501,A11,Expenses!$H$2:$H$2501,"&gt;0"))</f>
      </c>
      <c r="F11" s="19">
        <f>C11+D11-E11</f>
      </c>
    </row>
    <row r="12" spans="1:6" x14ac:dyDescent="0.25">
      <c r="A12" s="17">
        <f>IF(Setup!$B$20="","",Setup!$B$20)</f>
      </c>
      <c r="B12" s="17">
        <f>Setup!$C$20&amp;""</f>
      </c>
      <c r="C12" s="14">
        <f>N(Setup!$D$20)</f>
      </c>
      <c r="D12" s="14">
        <f>IF(A12="",0,SUMIFS(Income!$F$2:$F$2501,Income!$E$2:$E$2501,A12,Income!$I$2:$I$2501,"&gt;0")+SUMIFS(Expenses!$F$2:$F$2501,Expenses!$D$2:$D$2501,"Transfer",Expenses!$G$2:$G$2501,A12,Expenses!$H$2:$H$2501,"&gt;0"))</f>
      </c>
      <c r="E12" s="14">
        <f>IF(A12="",0,SUMIFS(Expenses!$F$2:$F$2501,Expenses!$E$2:$E$2501,A12,Expenses!$H$2:$H$2501,"&gt;0"))</f>
      </c>
      <c r="F12" s="19">
        <f>C12+D12-E12</f>
      </c>
    </row>
    <row r="13" spans="1:6" x14ac:dyDescent="0.25">
      <c r="A13" s="17">
        <f>IF(Setup!$B$21="","",Setup!$B$21)</f>
      </c>
      <c r="B13" s="17">
        <f>Setup!$C$21&amp;""</f>
      </c>
      <c r="C13" s="14">
        <f>N(Setup!$D$21)</f>
      </c>
      <c r="D13" s="14">
        <f>IF(A13="",0,SUMIFS(Income!$F$2:$F$2501,Income!$E$2:$E$2501,A13,Income!$I$2:$I$2501,"&gt;0")+SUMIFS(Expenses!$F$2:$F$2501,Expenses!$D$2:$D$2501,"Transfer",Expenses!$G$2:$G$2501,A13,Expenses!$H$2:$H$2501,"&gt;0"))</f>
      </c>
      <c r="E13" s="14">
        <f>IF(A13="",0,SUMIFS(Expenses!$F$2:$F$2501,Expenses!$E$2:$E$2501,A13,Expenses!$H$2:$H$2501,"&gt;0"))</f>
      </c>
      <c r="F13" s="19">
        <f>C13+D13-E13</f>
      </c>
    </row>
    <row r="14" spans="1:6" x14ac:dyDescent="0.25">
      <c r="A14" s="17">
        <f>IF(Setup!$B$22="","",Setup!$B$22)</f>
      </c>
      <c r="B14" s="17">
        <f>Setup!$C$22&amp;""</f>
      </c>
      <c r="C14" s="14">
        <f>N(Setup!$D$22)</f>
      </c>
      <c r="D14" s="14">
        <f>IF(A14="",0,SUMIFS(Income!$F$2:$F$2501,Income!$E$2:$E$2501,A14,Income!$I$2:$I$2501,"&gt;0")+SUMIFS(Expenses!$F$2:$F$2501,Expenses!$D$2:$D$2501,"Transfer",Expenses!$G$2:$G$2501,A14,Expenses!$H$2:$H$2501,"&gt;0"))</f>
      </c>
      <c r="E14" s="14">
        <f>IF(A14="",0,SUMIFS(Expenses!$F$2:$F$2501,Expenses!$E$2:$E$2501,A14,Expenses!$H$2:$H$2501,"&gt;0"))</f>
      </c>
      <c r="F14" s="19">
        <f>C14+D14-E14</f>
      </c>
    </row>
    <row r="16" spans="1:13" x14ac:dyDescent="0.25">
      <c r="A16" s="12" t="s">
        <v>246</v>
      </c>
      <c r="B16" s="38">
        <v>1</v>
      </c>
      <c r="C16" s="38">
        <v>2</v>
      </c>
      <c r="D16" s="38">
        <v>3</v>
      </c>
      <c r="E16" s="38">
        <v>4</v>
      </c>
      <c r="F16" s="38">
        <v>5</v>
      </c>
      <c r="G16" s="38">
        <v>6</v>
      </c>
      <c r="H16" s="38">
        <v>7</v>
      </c>
      <c r="I16" s="38">
        <v>8</v>
      </c>
      <c r="J16" s="38">
        <v>9</v>
      </c>
      <c r="K16" s="38">
        <v>10</v>
      </c>
      <c r="L16" s="38">
        <v>11</v>
      </c>
      <c r="M16" s="38">
        <v>12</v>
      </c>
    </row>
    <row r="17" ht="30" customHeight="1" spans="1:13" x14ac:dyDescent="0.25">
      <c r="A17" s="13" t="s">
        <v>48</v>
      </c>
      <c r="B17" s="13" t="s">
        <v>25</v>
      </c>
      <c r="C17" s="13" t="s">
        <v>26</v>
      </c>
      <c r="D17" s="13" t="s">
        <v>27</v>
      </c>
      <c r="E17" s="13" t="s">
        <v>28</v>
      </c>
      <c r="F17" s="13" t="s">
        <v>29</v>
      </c>
      <c r="G17" s="13" t="s">
        <v>30</v>
      </c>
      <c r="H17" s="13" t="s">
        <v>31</v>
      </c>
      <c r="I17" s="13" t="s">
        <v>32</v>
      </c>
      <c r="J17" s="13" t="s">
        <v>33</v>
      </c>
      <c r="K17" s="13" t="s">
        <v>34</v>
      </c>
      <c r="L17" s="13" t="s">
        <v>35</v>
      </c>
      <c r="M17" s="13" t="s">
        <v>36</v>
      </c>
    </row>
    <row r="18" spans="1:13" x14ac:dyDescent="0.25">
      <c r="A18" s="17">
        <f>A5</f>
      </c>
      <c r="B18" s="14">
        <f>IF($A18="","",$C5+SUMIFS(Income!$F$2:$F$2501,Income!$E$2:$E$2501,$A18,Income!$I$2:$I$2501,"&lt;="&amp;B$16)+SUMIFS(Expenses!$F$2:$F$2501,Expenses!$D$2:$D$2501,"Transfer",Expenses!$G$2:$G$2501,$A18,Expenses!$H$2:$H$2501,"&lt;="&amp;B$16)-SUMIFS(Expenses!$F$2:$F$2501,Expenses!$E$2:$E$2501,$A18,Expenses!$H$2:$H$2501,"&lt;="&amp;B$16))</f>
      </c>
      <c r="C18" s="14">
        <f>IF($A18="","",$C5+SUMIFS(Income!$F$2:$F$2501,Income!$E$2:$E$2501,$A18,Income!$I$2:$I$2501,"&lt;="&amp;C$16)+SUMIFS(Expenses!$F$2:$F$2501,Expenses!$D$2:$D$2501,"Transfer",Expenses!$G$2:$G$2501,$A18,Expenses!$H$2:$H$2501,"&lt;="&amp;C$16)-SUMIFS(Expenses!$F$2:$F$2501,Expenses!$E$2:$E$2501,$A18,Expenses!$H$2:$H$2501,"&lt;="&amp;C$16))</f>
      </c>
      <c r="D18" s="14">
        <f>IF($A18="","",$C5+SUMIFS(Income!$F$2:$F$2501,Income!$E$2:$E$2501,$A18,Income!$I$2:$I$2501,"&lt;="&amp;D$16)+SUMIFS(Expenses!$F$2:$F$2501,Expenses!$D$2:$D$2501,"Transfer",Expenses!$G$2:$G$2501,$A18,Expenses!$H$2:$H$2501,"&lt;="&amp;D$16)-SUMIFS(Expenses!$F$2:$F$2501,Expenses!$E$2:$E$2501,$A18,Expenses!$H$2:$H$2501,"&lt;="&amp;D$16))</f>
      </c>
      <c r="E18" s="14">
        <f>IF($A18="","",$C5+SUMIFS(Income!$F$2:$F$2501,Income!$E$2:$E$2501,$A18,Income!$I$2:$I$2501,"&lt;="&amp;E$16)+SUMIFS(Expenses!$F$2:$F$2501,Expenses!$D$2:$D$2501,"Transfer",Expenses!$G$2:$G$2501,$A18,Expenses!$H$2:$H$2501,"&lt;="&amp;E$16)-SUMIFS(Expenses!$F$2:$F$2501,Expenses!$E$2:$E$2501,$A18,Expenses!$H$2:$H$2501,"&lt;="&amp;E$16))</f>
      </c>
      <c r="F18" s="14">
        <f>IF($A18="","",$C5+SUMIFS(Income!$F$2:$F$2501,Income!$E$2:$E$2501,$A18,Income!$I$2:$I$2501,"&lt;="&amp;F$16)+SUMIFS(Expenses!$F$2:$F$2501,Expenses!$D$2:$D$2501,"Transfer",Expenses!$G$2:$G$2501,$A18,Expenses!$H$2:$H$2501,"&lt;="&amp;F$16)-SUMIFS(Expenses!$F$2:$F$2501,Expenses!$E$2:$E$2501,$A18,Expenses!$H$2:$H$2501,"&lt;="&amp;F$16))</f>
      </c>
      <c r="G18" s="14">
        <f>IF($A18="","",$C5+SUMIFS(Income!$F$2:$F$2501,Income!$E$2:$E$2501,$A18,Income!$I$2:$I$2501,"&lt;="&amp;G$16)+SUMIFS(Expenses!$F$2:$F$2501,Expenses!$D$2:$D$2501,"Transfer",Expenses!$G$2:$G$2501,$A18,Expenses!$H$2:$H$2501,"&lt;="&amp;G$16)-SUMIFS(Expenses!$F$2:$F$2501,Expenses!$E$2:$E$2501,$A18,Expenses!$H$2:$H$2501,"&lt;="&amp;G$16))</f>
      </c>
      <c r="H18" s="14">
        <f>IF($A18="","",$C5+SUMIFS(Income!$F$2:$F$2501,Income!$E$2:$E$2501,$A18,Income!$I$2:$I$2501,"&lt;="&amp;H$16)+SUMIFS(Expenses!$F$2:$F$2501,Expenses!$D$2:$D$2501,"Transfer",Expenses!$G$2:$G$2501,$A18,Expenses!$H$2:$H$2501,"&lt;="&amp;H$16)-SUMIFS(Expenses!$F$2:$F$2501,Expenses!$E$2:$E$2501,$A18,Expenses!$H$2:$H$2501,"&lt;="&amp;H$16))</f>
      </c>
      <c r="I18" s="14">
        <f>IF($A18="","",$C5+SUMIFS(Income!$F$2:$F$2501,Income!$E$2:$E$2501,$A18,Income!$I$2:$I$2501,"&lt;="&amp;I$16)+SUMIFS(Expenses!$F$2:$F$2501,Expenses!$D$2:$D$2501,"Transfer",Expenses!$G$2:$G$2501,$A18,Expenses!$H$2:$H$2501,"&lt;="&amp;I$16)-SUMIFS(Expenses!$F$2:$F$2501,Expenses!$E$2:$E$2501,$A18,Expenses!$H$2:$H$2501,"&lt;="&amp;I$16))</f>
      </c>
      <c r="J18" s="14">
        <f>IF($A18="","",$C5+SUMIFS(Income!$F$2:$F$2501,Income!$E$2:$E$2501,$A18,Income!$I$2:$I$2501,"&lt;="&amp;J$16)+SUMIFS(Expenses!$F$2:$F$2501,Expenses!$D$2:$D$2501,"Transfer",Expenses!$G$2:$G$2501,$A18,Expenses!$H$2:$H$2501,"&lt;="&amp;J$16)-SUMIFS(Expenses!$F$2:$F$2501,Expenses!$E$2:$E$2501,$A18,Expenses!$H$2:$H$2501,"&lt;="&amp;J$16))</f>
      </c>
      <c r="K18" s="14">
        <f>IF($A18="","",$C5+SUMIFS(Income!$F$2:$F$2501,Income!$E$2:$E$2501,$A18,Income!$I$2:$I$2501,"&lt;="&amp;K$16)+SUMIFS(Expenses!$F$2:$F$2501,Expenses!$D$2:$D$2501,"Transfer",Expenses!$G$2:$G$2501,$A18,Expenses!$H$2:$H$2501,"&lt;="&amp;K$16)-SUMIFS(Expenses!$F$2:$F$2501,Expenses!$E$2:$E$2501,$A18,Expenses!$H$2:$H$2501,"&lt;="&amp;K$16))</f>
      </c>
      <c r="L18" s="14">
        <f>IF($A18="","",$C5+SUMIFS(Income!$F$2:$F$2501,Income!$E$2:$E$2501,$A18,Income!$I$2:$I$2501,"&lt;="&amp;L$16)+SUMIFS(Expenses!$F$2:$F$2501,Expenses!$D$2:$D$2501,"Transfer",Expenses!$G$2:$G$2501,$A18,Expenses!$H$2:$H$2501,"&lt;="&amp;L$16)-SUMIFS(Expenses!$F$2:$F$2501,Expenses!$E$2:$E$2501,$A18,Expenses!$H$2:$H$2501,"&lt;="&amp;L$16))</f>
      </c>
      <c r="M18" s="14">
        <f>IF($A18="","",$C5+SUMIFS(Income!$F$2:$F$2501,Income!$E$2:$E$2501,$A18,Income!$I$2:$I$2501,"&lt;="&amp;M$16)+SUMIFS(Expenses!$F$2:$F$2501,Expenses!$D$2:$D$2501,"Transfer",Expenses!$G$2:$G$2501,$A18,Expenses!$H$2:$H$2501,"&lt;="&amp;M$16)-SUMIFS(Expenses!$F$2:$F$2501,Expenses!$E$2:$E$2501,$A18,Expenses!$H$2:$H$2501,"&lt;="&amp;M$16))</f>
      </c>
    </row>
    <row r="19" spans="1:13" x14ac:dyDescent="0.25">
      <c r="A19" s="17">
        <f>A6</f>
      </c>
      <c r="B19" s="14">
        <f>IF($A19="","",$C6+SUMIFS(Income!$F$2:$F$2501,Income!$E$2:$E$2501,$A19,Income!$I$2:$I$2501,"&lt;="&amp;B$16)+SUMIFS(Expenses!$F$2:$F$2501,Expenses!$D$2:$D$2501,"Transfer",Expenses!$G$2:$G$2501,$A19,Expenses!$H$2:$H$2501,"&lt;="&amp;B$16)-SUMIFS(Expenses!$F$2:$F$2501,Expenses!$E$2:$E$2501,$A19,Expenses!$H$2:$H$2501,"&lt;="&amp;B$16))</f>
      </c>
      <c r="C19" s="14">
        <f>IF($A19="","",$C6+SUMIFS(Income!$F$2:$F$2501,Income!$E$2:$E$2501,$A19,Income!$I$2:$I$2501,"&lt;="&amp;C$16)+SUMIFS(Expenses!$F$2:$F$2501,Expenses!$D$2:$D$2501,"Transfer",Expenses!$G$2:$G$2501,$A19,Expenses!$H$2:$H$2501,"&lt;="&amp;C$16)-SUMIFS(Expenses!$F$2:$F$2501,Expenses!$E$2:$E$2501,$A19,Expenses!$H$2:$H$2501,"&lt;="&amp;C$16))</f>
      </c>
      <c r="D19" s="14">
        <f>IF($A19="","",$C6+SUMIFS(Income!$F$2:$F$2501,Income!$E$2:$E$2501,$A19,Income!$I$2:$I$2501,"&lt;="&amp;D$16)+SUMIFS(Expenses!$F$2:$F$2501,Expenses!$D$2:$D$2501,"Transfer",Expenses!$G$2:$G$2501,$A19,Expenses!$H$2:$H$2501,"&lt;="&amp;D$16)-SUMIFS(Expenses!$F$2:$F$2501,Expenses!$E$2:$E$2501,$A19,Expenses!$H$2:$H$2501,"&lt;="&amp;D$16))</f>
      </c>
      <c r="E19" s="14">
        <f>IF($A19="","",$C6+SUMIFS(Income!$F$2:$F$2501,Income!$E$2:$E$2501,$A19,Income!$I$2:$I$2501,"&lt;="&amp;E$16)+SUMIFS(Expenses!$F$2:$F$2501,Expenses!$D$2:$D$2501,"Transfer",Expenses!$G$2:$G$2501,$A19,Expenses!$H$2:$H$2501,"&lt;="&amp;E$16)-SUMIFS(Expenses!$F$2:$F$2501,Expenses!$E$2:$E$2501,$A19,Expenses!$H$2:$H$2501,"&lt;="&amp;E$16))</f>
      </c>
      <c r="F19" s="14">
        <f>IF($A19="","",$C6+SUMIFS(Income!$F$2:$F$2501,Income!$E$2:$E$2501,$A19,Income!$I$2:$I$2501,"&lt;="&amp;F$16)+SUMIFS(Expenses!$F$2:$F$2501,Expenses!$D$2:$D$2501,"Transfer",Expenses!$G$2:$G$2501,$A19,Expenses!$H$2:$H$2501,"&lt;="&amp;F$16)-SUMIFS(Expenses!$F$2:$F$2501,Expenses!$E$2:$E$2501,$A19,Expenses!$H$2:$H$2501,"&lt;="&amp;F$16))</f>
      </c>
      <c r="G19" s="14">
        <f>IF($A19="","",$C6+SUMIFS(Income!$F$2:$F$2501,Income!$E$2:$E$2501,$A19,Income!$I$2:$I$2501,"&lt;="&amp;G$16)+SUMIFS(Expenses!$F$2:$F$2501,Expenses!$D$2:$D$2501,"Transfer",Expenses!$G$2:$G$2501,$A19,Expenses!$H$2:$H$2501,"&lt;="&amp;G$16)-SUMIFS(Expenses!$F$2:$F$2501,Expenses!$E$2:$E$2501,$A19,Expenses!$H$2:$H$2501,"&lt;="&amp;G$16))</f>
      </c>
      <c r="H19" s="14">
        <f>IF($A19="","",$C6+SUMIFS(Income!$F$2:$F$2501,Income!$E$2:$E$2501,$A19,Income!$I$2:$I$2501,"&lt;="&amp;H$16)+SUMIFS(Expenses!$F$2:$F$2501,Expenses!$D$2:$D$2501,"Transfer",Expenses!$G$2:$G$2501,$A19,Expenses!$H$2:$H$2501,"&lt;="&amp;H$16)-SUMIFS(Expenses!$F$2:$F$2501,Expenses!$E$2:$E$2501,$A19,Expenses!$H$2:$H$2501,"&lt;="&amp;H$16))</f>
      </c>
      <c r="I19" s="14">
        <f>IF($A19="","",$C6+SUMIFS(Income!$F$2:$F$2501,Income!$E$2:$E$2501,$A19,Income!$I$2:$I$2501,"&lt;="&amp;I$16)+SUMIFS(Expenses!$F$2:$F$2501,Expenses!$D$2:$D$2501,"Transfer",Expenses!$G$2:$G$2501,$A19,Expenses!$H$2:$H$2501,"&lt;="&amp;I$16)-SUMIFS(Expenses!$F$2:$F$2501,Expenses!$E$2:$E$2501,$A19,Expenses!$H$2:$H$2501,"&lt;="&amp;I$16))</f>
      </c>
      <c r="J19" s="14">
        <f>IF($A19="","",$C6+SUMIFS(Income!$F$2:$F$2501,Income!$E$2:$E$2501,$A19,Income!$I$2:$I$2501,"&lt;="&amp;J$16)+SUMIFS(Expenses!$F$2:$F$2501,Expenses!$D$2:$D$2501,"Transfer",Expenses!$G$2:$G$2501,$A19,Expenses!$H$2:$H$2501,"&lt;="&amp;J$16)-SUMIFS(Expenses!$F$2:$F$2501,Expenses!$E$2:$E$2501,$A19,Expenses!$H$2:$H$2501,"&lt;="&amp;J$16))</f>
      </c>
      <c r="K19" s="14">
        <f>IF($A19="","",$C6+SUMIFS(Income!$F$2:$F$2501,Income!$E$2:$E$2501,$A19,Income!$I$2:$I$2501,"&lt;="&amp;K$16)+SUMIFS(Expenses!$F$2:$F$2501,Expenses!$D$2:$D$2501,"Transfer",Expenses!$G$2:$G$2501,$A19,Expenses!$H$2:$H$2501,"&lt;="&amp;K$16)-SUMIFS(Expenses!$F$2:$F$2501,Expenses!$E$2:$E$2501,$A19,Expenses!$H$2:$H$2501,"&lt;="&amp;K$16))</f>
      </c>
      <c r="L19" s="14">
        <f>IF($A19="","",$C6+SUMIFS(Income!$F$2:$F$2501,Income!$E$2:$E$2501,$A19,Income!$I$2:$I$2501,"&lt;="&amp;L$16)+SUMIFS(Expenses!$F$2:$F$2501,Expenses!$D$2:$D$2501,"Transfer",Expenses!$G$2:$G$2501,$A19,Expenses!$H$2:$H$2501,"&lt;="&amp;L$16)-SUMIFS(Expenses!$F$2:$F$2501,Expenses!$E$2:$E$2501,$A19,Expenses!$H$2:$H$2501,"&lt;="&amp;L$16))</f>
      </c>
      <c r="M19" s="14">
        <f>IF($A19="","",$C6+SUMIFS(Income!$F$2:$F$2501,Income!$E$2:$E$2501,$A19,Income!$I$2:$I$2501,"&lt;="&amp;M$16)+SUMIFS(Expenses!$F$2:$F$2501,Expenses!$D$2:$D$2501,"Transfer",Expenses!$G$2:$G$2501,$A19,Expenses!$H$2:$H$2501,"&lt;="&amp;M$16)-SUMIFS(Expenses!$F$2:$F$2501,Expenses!$E$2:$E$2501,$A19,Expenses!$H$2:$H$2501,"&lt;="&amp;M$16))</f>
      </c>
    </row>
    <row r="20" spans="1:13" x14ac:dyDescent="0.25">
      <c r="A20" s="17">
        <f>A7</f>
      </c>
      <c r="B20" s="14">
        <f>IF($A20="","",$C7+SUMIFS(Income!$F$2:$F$2501,Income!$E$2:$E$2501,$A20,Income!$I$2:$I$2501,"&lt;="&amp;B$16)+SUMIFS(Expenses!$F$2:$F$2501,Expenses!$D$2:$D$2501,"Transfer",Expenses!$G$2:$G$2501,$A20,Expenses!$H$2:$H$2501,"&lt;="&amp;B$16)-SUMIFS(Expenses!$F$2:$F$2501,Expenses!$E$2:$E$2501,$A20,Expenses!$H$2:$H$2501,"&lt;="&amp;B$16))</f>
      </c>
      <c r="C20" s="14">
        <f>IF($A20="","",$C7+SUMIFS(Income!$F$2:$F$2501,Income!$E$2:$E$2501,$A20,Income!$I$2:$I$2501,"&lt;="&amp;C$16)+SUMIFS(Expenses!$F$2:$F$2501,Expenses!$D$2:$D$2501,"Transfer",Expenses!$G$2:$G$2501,$A20,Expenses!$H$2:$H$2501,"&lt;="&amp;C$16)-SUMIFS(Expenses!$F$2:$F$2501,Expenses!$E$2:$E$2501,$A20,Expenses!$H$2:$H$2501,"&lt;="&amp;C$16))</f>
      </c>
      <c r="D20" s="14">
        <f>IF($A20="","",$C7+SUMIFS(Income!$F$2:$F$2501,Income!$E$2:$E$2501,$A20,Income!$I$2:$I$2501,"&lt;="&amp;D$16)+SUMIFS(Expenses!$F$2:$F$2501,Expenses!$D$2:$D$2501,"Transfer",Expenses!$G$2:$G$2501,$A20,Expenses!$H$2:$H$2501,"&lt;="&amp;D$16)-SUMIFS(Expenses!$F$2:$F$2501,Expenses!$E$2:$E$2501,$A20,Expenses!$H$2:$H$2501,"&lt;="&amp;D$16))</f>
      </c>
      <c r="E20" s="14">
        <f>IF($A20="","",$C7+SUMIFS(Income!$F$2:$F$2501,Income!$E$2:$E$2501,$A20,Income!$I$2:$I$2501,"&lt;="&amp;E$16)+SUMIFS(Expenses!$F$2:$F$2501,Expenses!$D$2:$D$2501,"Transfer",Expenses!$G$2:$G$2501,$A20,Expenses!$H$2:$H$2501,"&lt;="&amp;E$16)-SUMIFS(Expenses!$F$2:$F$2501,Expenses!$E$2:$E$2501,$A20,Expenses!$H$2:$H$2501,"&lt;="&amp;E$16))</f>
      </c>
      <c r="F20" s="14">
        <f>IF($A20="","",$C7+SUMIFS(Income!$F$2:$F$2501,Income!$E$2:$E$2501,$A20,Income!$I$2:$I$2501,"&lt;="&amp;F$16)+SUMIFS(Expenses!$F$2:$F$2501,Expenses!$D$2:$D$2501,"Transfer",Expenses!$G$2:$G$2501,$A20,Expenses!$H$2:$H$2501,"&lt;="&amp;F$16)-SUMIFS(Expenses!$F$2:$F$2501,Expenses!$E$2:$E$2501,$A20,Expenses!$H$2:$H$2501,"&lt;="&amp;F$16))</f>
      </c>
      <c r="G20" s="14">
        <f>IF($A20="","",$C7+SUMIFS(Income!$F$2:$F$2501,Income!$E$2:$E$2501,$A20,Income!$I$2:$I$2501,"&lt;="&amp;G$16)+SUMIFS(Expenses!$F$2:$F$2501,Expenses!$D$2:$D$2501,"Transfer",Expenses!$G$2:$G$2501,$A20,Expenses!$H$2:$H$2501,"&lt;="&amp;G$16)-SUMIFS(Expenses!$F$2:$F$2501,Expenses!$E$2:$E$2501,$A20,Expenses!$H$2:$H$2501,"&lt;="&amp;G$16))</f>
      </c>
      <c r="H20" s="14">
        <f>IF($A20="","",$C7+SUMIFS(Income!$F$2:$F$2501,Income!$E$2:$E$2501,$A20,Income!$I$2:$I$2501,"&lt;="&amp;H$16)+SUMIFS(Expenses!$F$2:$F$2501,Expenses!$D$2:$D$2501,"Transfer",Expenses!$G$2:$G$2501,$A20,Expenses!$H$2:$H$2501,"&lt;="&amp;H$16)-SUMIFS(Expenses!$F$2:$F$2501,Expenses!$E$2:$E$2501,$A20,Expenses!$H$2:$H$2501,"&lt;="&amp;H$16))</f>
      </c>
      <c r="I20" s="14">
        <f>IF($A20="","",$C7+SUMIFS(Income!$F$2:$F$2501,Income!$E$2:$E$2501,$A20,Income!$I$2:$I$2501,"&lt;="&amp;I$16)+SUMIFS(Expenses!$F$2:$F$2501,Expenses!$D$2:$D$2501,"Transfer",Expenses!$G$2:$G$2501,$A20,Expenses!$H$2:$H$2501,"&lt;="&amp;I$16)-SUMIFS(Expenses!$F$2:$F$2501,Expenses!$E$2:$E$2501,$A20,Expenses!$H$2:$H$2501,"&lt;="&amp;I$16))</f>
      </c>
      <c r="J20" s="14">
        <f>IF($A20="","",$C7+SUMIFS(Income!$F$2:$F$2501,Income!$E$2:$E$2501,$A20,Income!$I$2:$I$2501,"&lt;="&amp;J$16)+SUMIFS(Expenses!$F$2:$F$2501,Expenses!$D$2:$D$2501,"Transfer",Expenses!$G$2:$G$2501,$A20,Expenses!$H$2:$H$2501,"&lt;="&amp;J$16)-SUMIFS(Expenses!$F$2:$F$2501,Expenses!$E$2:$E$2501,$A20,Expenses!$H$2:$H$2501,"&lt;="&amp;J$16))</f>
      </c>
      <c r="K20" s="14">
        <f>IF($A20="","",$C7+SUMIFS(Income!$F$2:$F$2501,Income!$E$2:$E$2501,$A20,Income!$I$2:$I$2501,"&lt;="&amp;K$16)+SUMIFS(Expenses!$F$2:$F$2501,Expenses!$D$2:$D$2501,"Transfer",Expenses!$G$2:$G$2501,$A20,Expenses!$H$2:$H$2501,"&lt;="&amp;K$16)-SUMIFS(Expenses!$F$2:$F$2501,Expenses!$E$2:$E$2501,$A20,Expenses!$H$2:$H$2501,"&lt;="&amp;K$16))</f>
      </c>
      <c r="L20" s="14">
        <f>IF($A20="","",$C7+SUMIFS(Income!$F$2:$F$2501,Income!$E$2:$E$2501,$A20,Income!$I$2:$I$2501,"&lt;="&amp;L$16)+SUMIFS(Expenses!$F$2:$F$2501,Expenses!$D$2:$D$2501,"Transfer",Expenses!$G$2:$G$2501,$A20,Expenses!$H$2:$H$2501,"&lt;="&amp;L$16)-SUMIFS(Expenses!$F$2:$F$2501,Expenses!$E$2:$E$2501,$A20,Expenses!$H$2:$H$2501,"&lt;="&amp;L$16))</f>
      </c>
      <c r="M20" s="14">
        <f>IF($A20="","",$C7+SUMIFS(Income!$F$2:$F$2501,Income!$E$2:$E$2501,$A20,Income!$I$2:$I$2501,"&lt;="&amp;M$16)+SUMIFS(Expenses!$F$2:$F$2501,Expenses!$D$2:$D$2501,"Transfer",Expenses!$G$2:$G$2501,$A20,Expenses!$H$2:$H$2501,"&lt;="&amp;M$16)-SUMIFS(Expenses!$F$2:$F$2501,Expenses!$E$2:$E$2501,$A20,Expenses!$H$2:$H$2501,"&lt;="&amp;M$16))</f>
      </c>
    </row>
    <row r="21" spans="1:13" x14ac:dyDescent="0.25">
      <c r="A21" s="17">
        <f>A8</f>
      </c>
      <c r="B21" s="14">
        <f>IF($A21="","",$C8+SUMIFS(Income!$F$2:$F$2501,Income!$E$2:$E$2501,$A21,Income!$I$2:$I$2501,"&lt;="&amp;B$16)+SUMIFS(Expenses!$F$2:$F$2501,Expenses!$D$2:$D$2501,"Transfer",Expenses!$G$2:$G$2501,$A21,Expenses!$H$2:$H$2501,"&lt;="&amp;B$16)-SUMIFS(Expenses!$F$2:$F$2501,Expenses!$E$2:$E$2501,$A21,Expenses!$H$2:$H$2501,"&lt;="&amp;B$16))</f>
      </c>
      <c r="C21" s="14">
        <f>IF($A21="","",$C8+SUMIFS(Income!$F$2:$F$2501,Income!$E$2:$E$2501,$A21,Income!$I$2:$I$2501,"&lt;="&amp;C$16)+SUMIFS(Expenses!$F$2:$F$2501,Expenses!$D$2:$D$2501,"Transfer",Expenses!$G$2:$G$2501,$A21,Expenses!$H$2:$H$2501,"&lt;="&amp;C$16)-SUMIFS(Expenses!$F$2:$F$2501,Expenses!$E$2:$E$2501,$A21,Expenses!$H$2:$H$2501,"&lt;="&amp;C$16))</f>
      </c>
      <c r="D21" s="14">
        <f>IF($A21="","",$C8+SUMIFS(Income!$F$2:$F$2501,Income!$E$2:$E$2501,$A21,Income!$I$2:$I$2501,"&lt;="&amp;D$16)+SUMIFS(Expenses!$F$2:$F$2501,Expenses!$D$2:$D$2501,"Transfer",Expenses!$G$2:$G$2501,$A21,Expenses!$H$2:$H$2501,"&lt;="&amp;D$16)-SUMIFS(Expenses!$F$2:$F$2501,Expenses!$E$2:$E$2501,$A21,Expenses!$H$2:$H$2501,"&lt;="&amp;D$16))</f>
      </c>
      <c r="E21" s="14">
        <f>IF($A21="","",$C8+SUMIFS(Income!$F$2:$F$2501,Income!$E$2:$E$2501,$A21,Income!$I$2:$I$2501,"&lt;="&amp;E$16)+SUMIFS(Expenses!$F$2:$F$2501,Expenses!$D$2:$D$2501,"Transfer",Expenses!$G$2:$G$2501,$A21,Expenses!$H$2:$H$2501,"&lt;="&amp;E$16)-SUMIFS(Expenses!$F$2:$F$2501,Expenses!$E$2:$E$2501,$A21,Expenses!$H$2:$H$2501,"&lt;="&amp;E$16))</f>
      </c>
      <c r="F21" s="14">
        <f>IF($A21="","",$C8+SUMIFS(Income!$F$2:$F$2501,Income!$E$2:$E$2501,$A21,Income!$I$2:$I$2501,"&lt;="&amp;F$16)+SUMIFS(Expenses!$F$2:$F$2501,Expenses!$D$2:$D$2501,"Transfer",Expenses!$G$2:$G$2501,$A21,Expenses!$H$2:$H$2501,"&lt;="&amp;F$16)-SUMIFS(Expenses!$F$2:$F$2501,Expenses!$E$2:$E$2501,$A21,Expenses!$H$2:$H$2501,"&lt;="&amp;F$16))</f>
      </c>
      <c r="G21" s="14">
        <f>IF($A21="","",$C8+SUMIFS(Income!$F$2:$F$2501,Income!$E$2:$E$2501,$A21,Income!$I$2:$I$2501,"&lt;="&amp;G$16)+SUMIFS(Expenses!$F$2:$F$2501,Expenses!$D$2:$D$2501,"Transfer",Expenses!$G$2:$G$2501,$A21,Expenses!$H$2:$H$2501,"&lt;="&amp;G$16)-SUMIFS(Expenses!$F$2:$F$2501,Expenses!$E$2:$E$2501,$A21,Expenses!$H$2:$H$2501,"&lt;="&amp;G$16))</f>
      </c>
      <c r="H21" s="14">
        <f>IF($A21="","",$C8+SUMIFS(Income!$F$2:$F$2501,Income!$E$2:$E$2501,$A21,Income!$I$2:$I$2501,"&lt;="&amp;H$16)+SUMIFS(Expenses!$F$2:$F$2501,Expenses!$D$2:$D$2501,"Transfer",Expenses!$G$2:$G$2501,$A21,Expenses!$H$2:$H$2501,"&lt;="&amp;H$16)-SUMIFS(Expenses!$F$2:$F$2501,Expenses!$E$2:$E$2501,$A21,Expenses!$H$2:$H$2501,"&lt;="&amp;H$16))</f>
      </c>
      <c r="I21" s="14">
        <f>IF($A21="","",$C8+SUMIFS(Income!$F$2:$F$2501,Income!$E$2:$E$2501,$A21,Income!$I$2:$I$2501,"&lt;="&amp;I$16)+SUMIFS(Expenses!$F$2:$F$2501,Expenses!$D$2:$D$2501,"Transfer",Expenses!$G$2:$G$2501,$A21,Expenses!$H$2:$H$2501,"&lt;="&amp;I$16)-SUMIFS(Expenses!$F$2:$F$2501,Expenses!$E$2:$E$2501,$A21,Expenses!$H$2:$H$2501,"&lt;="&amp;I$16))</f>
      </c>
      <c r="J21" s="14">
        <f>IF($A21="","",$C8+SUMIFS(Income!$F$2:$F$2501,Income!$E$2:$E$2501,$A21,Income!$I$2:$I$2501,"&lt;="&amp;J$16)+SUMIFS(Expenses!$F$2:$F$2501,Expenses!$D$2:$D$2501,"Transfer",Expenses!$G$2:$G$2501,$A21,Expenses!$H$2:$H$2501,"&lt;="&amp;J$16)-SUMIFS(Expenses!$F$2:$F$2501,Expenses!$E$2:$E$2501,$A21,Expenses!$H$2:$H$2501,"&lt;="&amp;J$16))</f>
      </c>
      <c r="K21" s="14">
        <f>IF($A21="","",$C8+SUMIFS(Income!$F$2:$F$2501,Income!$E$2:$E$2501,$A21,Income!$I$2:$I$2501,"&lt;="&amp;K$16)+SUMIFS(Expenses!$F$2:$F$2501,Expenses!$D$2:$D$2501,"Transfer",Expenses!$G$2:$G$2501,$A21,Expenses!$H$2:$H$2501,"&lt;="&amp;K$16)-SUMIFS(Expenses!$F$2:$F$2501,Expenses!$E$2:$E$2501,$A21,Expenses!$H$2:$H$2501,"&lt;="&amp;K$16))</f>
      </c>
      <c r="L21" s="14">
        <f>IF($A21="","",$C8+SUMIFS(Income!$F$2:$F$2501,Income!$E$2:$E$2501,$A21,Income!$I$2:$I$2501,"&lt;="&amp;L$16)+SUMIFS(Expenses!$F$2:$F$2501,Expenses!$D$2:$D$2501,"Transfer",Expenses!$G$2:$G$2501,$A21,Expenses!$H$2:$H$2501,"&lt;="&amp;L$16)-SUMIFS(Expenses!$F$2:$F$2501,Expenses!$E$2:$E$2501,$A21,Expenses!$H$2:$H$2501,"&lt;="&amp;L$16))</f>
      </c>
      <c r="M21" s="14">
        <f>IF($A21="","",$C8+SUMIFS(Income!$F$2:$F$2501,Income!$E$2:$E$2501,$A21,Income!$I$2:$I$2501,"&lt;="&amp;M$16)+SUMIFS(Expenses!$F$2:$F$2501,Expenses!$D$2:$D$2501,"Transfer",Expenses!$G$2:$G$2501,$A21,Expenses!$H$2:$H$2501,"&lt;="&amp;M$16)-SUMIFS(Expenses!$F$2:$F$2501,Expenses!$E$2:$E$2501,$A21,Expenses!$H$2:$H$2501,"&lt;="&amp;M$16))</f>
      </c>
    </row>
    <row r="22" spans="1:13" x14ac:dyDescent="0.25">
      <c r="A22" s="17">
        <f>A9</f>
      </c>
      <c r="B22" s="14">
        <f>IF($A22="","",$C9+SUMIFS(Income!$F$2:$F$2501,Income!$E$2:$E$2501,$A22,Income!$I$2:$I$2501,"&lt;="&amp;B$16)+SUMIFS(Expenses!$F$2:$F$2501,Expenses!$D$2:$D$2501,"Transfer",Expenses!$G$2:$G$2501,$A22,Expenses!$H$2:$H$2501,"&lt;="&amp;B$16)-SUMIFS(Expenses!$F$2:$F$2501,Expenses!$E$2:$E$2501,$A22,Expenses!$H$2:$H$2501,"&lt;="&amp;B$16))</f>
      </c>
      <c r="C22" s="14">
        <f>IF($A22="","",$C9+SUMIFS(Income!$F$2:$F$2501,Income!$E$2:$E$2501,$A22,Income!$I$2:$I$2501,"&lt;="&amp;C$16)+SUMIFS(Expenses!$F$2:$F$2501,Expenses!$D$2:$D$2501,"Transfer",Expenses!$G$2:$G$2501,$A22,Expenses!$H$2:$H$2501,"&lt;="&amp;C$16)-SUMIFS(Expenses!$F$2:$F$2501,Expenses!$E$2:$E$2501,$A22,Expenses!$H$2:$H$2501,"&lt;="&amp;C$16))</f>
      </c>
      <c r="D22" s="14">
        <f>IF($A22="","",$C9+SUMIFS(Income!$F$2:$F$2501,Income!$E$2:$E$2501,$A22,Income!$I$2:$I$2501,"&lt;="&amp;D$16)+SUMIFS(Expenses!$F$2:$F$2501,Expenses!$D$2:$D$2501,"Transfer",Expenses!$G$2:$G$2501,$A22,Expenses!$H$2:$H$2501,"&lt;="&amp;D$16)-SUMIFS(Expenses!$F$2:$F$2501,Expenses!$E$2:$E$2501,$A22,Expenses!$H$2:$H$2501,"&lt;="&amp;D$16))</f>
      </c>
      <c r="E22" s="14">
        <f>IF($A22="","",$C9+SUMIFS(Income!$F$2:$F$2501,Income!$E$2:$E$2501,$A22,Income!$I$2:$I$2501,"&lt;="&amp;E$16)+SUMIFS(Expenses!$F$2:$F$2501,Expenses!$D$2:$D$2501,"Transfer",Expenses!$G$2:$G$2501,$A22,Expenses!$H$2:$H$2501,"&lt;="&amp;E$16)-SUMIFS(Expenses!$F$2:$F$2501,Expenses!$E$2:$E$2501,$A22,Expenses!$H$2:$H$2501,"&lt;="&amp;E$16))</f>
      </c>
      <c r="F22" s="14">
        <f>IF($A22="","",$C9+SUMIFS(Income!$F$2:$F$2501,Income!$E$2:$E$2501,$A22,Income!$I$2:$I$2501,"&lt;="&amp;F$16)+SUMIFS(Expenses!$F$2:$F$2501,Expenses!$D$2:$D$2501,"Transfer",Expenses!$G$2:$G$2501,$A22,Expenses!$H$2:$H$2501,"&lt;="&amp;F$16)-SUMIFS(Expenses!$F$2:$F$2501,Expenses!$E$2:$E$2501,$A22,Expenses!$H$2:$H$2501,"&lt;="&amp;F$16))</f>
      </c>
      <c r="G22" s="14">
        <f>IF($A22="","",$C9+SUMIFS(Income!$F$2:$F$2501,Income!$E$2:$E$2501,$A22,Income!$I$2:$I$2501,"&lt;="&amp;G$16)+SUMIFS(Expenses!$F$2:$F$2501,Expenses!$D$2:$D$2501,"Transfer",Expenses!$G$2:$G$2501,$A22,Expenses!$H$2:$H$2501,"&lt;="&amp;G$16)-SUMIFS(Expenses!$F$2:$F$2501,Expenses!$E$2:$E$2501,$A22,Expenses!$H$2:$H$2501,"&lt;="&amp;G$16))</f>
      </c>
      <c r="H22" s="14">
        <f>IF($A22="","",$C9+SUMIFS(Income!$F$2:$F$2501,Income!$E$2:$E$2501,$A22,Income!$I$2:$I$2501,"&lt;="&amp;H$16)+SUMIFS(Expenses!$F$2:$F$2501,Expenses!$D$2:$D$2501,"Transfer",Expenses!$G$2:$G$2501,$A22,Expenses!$H$2:$H$2501,"&lt;="&amp;H$16)-SUMIFS(Expenses!$F$2:$F$2501,Expenses!$E$2:$E$2501,$A22,Expenses!$H$2:$H$2501,"&lt;="&amp;H$16))</f>
      </c>
      <c r="I22" s="14">
        <f>IF($A22="","",$C9+SUMIFS(Income!$F$2:$F$2501,Income!$E$2:$E$2501,$A22,Income!$I$2:$I$2501,"&lt;="&amp;I$16)+SUMIFS(Expenses!$F$2:$F$2501,Expenses!$D$2:$D$2501,"Transfer",Expenses!$G$2:$G$2501,$A22,Expenses!$H$2:$H$2501,"&lt;="&amp;I$16)-SUMIFS(Expenses!$F$2:$F$2501,Expenses!$E$2:$E$2501,$A22,Expenses!$H$2:$H$2501,"&lt;="&amp;I$16))</f>
      </c>
      <c r="J22" s="14">
        <f>IF($A22="","",$C9+SUMIFS(Income!$F$2:$F$2501,Income!$E$2:$E$2501,$A22,Income!$I$2:$I$2501,"&lt;="&amp;J$16)+SUMIFS(Expenses!$F$2:$F$2501,Expenses!$D$2:$D$2501,"Transfer",Expenses!$G$2:$G$2501,$A22,Expenses!$H$2:$H$2501,"&lt;="&amp;J$16)-SUMIFS(Expenses!$F$2:$F$2501,Expenses!$E$2:$E$2501,$A22,Expenses!$H$2:$H$2501,"&lt;="&amp;J$16))</f>
      </c>
      <c r="K22" s="14">
        <f>IF($A22="","",$C9+SUMIFS(Income!$F$2:$F$2501,Income!$E$2:$E$2501,$A22,Income!$I$2:$I$2501,"&lt;="&amp;K$16)+SUMIFS(Expenses!$F$2:$F$2501,Expenses!$D$2:$D$2501,"Transfer",Expenses!$G$2:$G$2501,$A22,Expenses!$H$2:$H$2501,"&lt;="&amp;K$16)-SUMIFS(Expenses!$F$2:$F$2501,Expenses!$E$2:$E$2501,$A22,Expenses!$H$2:$H$2501,"&lt;="&amp;K$16))</f>
      </c>
      <c r="L22" s="14">
        <f>IF($A22="","",$C9+SUMIFS(Income!$F$2:$F$2501,Income!$E$2:$E$2501,$A22,Income!$I$2:$I$2501,"&lt;="&amp;L$16)+SUMIFS(Expenses!$F$2:$F$2501,Expenses!$D$2:$D$2501,"Transfer",Expenses!$G$2:$G$2501,$A22,Expenses!$H$2:$H$2501,"&lt;="&amp;L$16)-SUMIFS(Expenses!$F$2:$F$2501,Expenses!$E$2:$E$2501,$A22,Expenses!$H$2:$H$2501,"&lt;="&amp;L$16))</f>
      </c>
      <c r="M22" s="14">
        <f>IF($A22="","",$C9+SUMIFS(Income!$F$2:$F$2501,Income!$E$2:$E$2501,$A22,Income!$I$2:$I$2501,"&lt;="&amp;M$16)+SUMIFS(Expenses!$F$2:$F$2501,Expenses!$D$2:$D$2501,"Transfer",Expenses!$G$2:$G$2501,$A22,Expenses!$H$2:$H$2501,"&lt;="&amp;M$16)-SUMIFS(Expenses!$F$2:$F$2501,Expenses!$E$2:$E$2501,$A22,Expenses!$H$2:$H$2501,"&lt;="&amp;M$16))</f>
      </c>
    </row>
    <row r="23" spans="1:13" x14ac:dyDescent="0.25">
      <c r="A23" s="17">
        <f>A10</f>
      </c>
      <c r="B23" s="14">
        <f>IF($A23="","",$C10+SUMIFS(Income!$F$2:$F$2501,Income!$E$2:$E$2501,$A23,Income!$I$2:$I$2501,"&lt;="&amp;B$16)+SUMIFS(Expenses!$F$2:$F$2501,Expenses!$D$2:$D$2501,"Transfer",Expenses!$G$2:$G$2501,$A23,Expenses!$H$2:$H$2501,"&lt;="&amp;B$16)-SUMIFS(Expenses!$F$2:$F$2501,Expenses!$E$2:$E$2501,$A23,Expenses!$H$2:$H$2501,"&lt;="&amp;B$16))</f>
      </c>
      <c r="C23" s="14">
        <f>IF($A23="","",$C10+SUMIFS(Income!$F$2:$F$2501,Income!$E$2:$E$2501,$A23,Income!$I$2:$I$2501,"&lt;="&amp;C$16)+SUMIFS(Expenses!$F$2:$F$2501,Expenses!$D$2:$D$2501,"Transfer",Expenses!$G$2:$G$2501,$A23,Expenses!$H$2:$H$2501,"&lt;="&amp;C$16)-SUMIFS(Expenses!$F$2:$F$2501,Expenses!$E$2:$E$2501,$A23,Expenses!$H$2:$H$2501,"&lt;="&amp;C$16))</f>
      </c>
      <c r="D23" s="14">
        <f>IF($A23="","",$C10+SUMIFS(Income!$F$2:$F$2501,Income!$E$2:$E$2501,$A23,Income!$I$2:$I$2501,"&lt;="&amp;D$16)+SUMIFS(Expenses!$F$2:$F$2501,Expenses!$D$2:$D$2501,"Transfer",Expenses!$G$2:$G$2501,$A23,Expenses!$H$2:$H$2501,"&lt;="&amp;D$16)-SUMIFS(Expenses!$F$2:$F$2501,Expenses!$E$2:$E$2501,$A23,Expenses!$H$2:$H$2501,"&lt;="&amp;D$16))</f>
      </c>
      <c r="E23" s="14">
        <f>IF($A23="","",$C10+SUMIFS(Income!$F$2:$F$2501,Income!$E$2:$E$2501,$A23,Income!$I$2:$I$2501,"&lt;="&amp;E$16)+SUMIFS(Expenses!$F$2:$F$2501,Expenses!$D$2:$D$2501,"Transfer",Expenses!$G$2:$G$2501,$A23,Expenses!$H$2:$H$2501,"&lt;="&amp;E$16)-SUMIFS(Expenses!$F$2:$F$2501,Expenses!$E$2:$E$2501,$A23,Expenses!$H$2:$H$2501,"&lt;="&amp;E$16))</f>
      </c>
      <c r="F23" s="14">
        <f>IF($A23="","",$C10+SUMIFS(Income!$F$2:$F$2501,Income!$E$2:$E$2501,$A23,Income!$I$2:$I$2501,"&lt;="&amp;F$16)+SUMIFS(Expenses!$F$2:$F$2501,Expenses!$D$2:$D$2501,"Transfer",Expenses!$G$2:$G$2501,$A23,Expenses!$H$2:$H$2501,"&lt;="&amp;F$16)-SUMIFS(Expenses!$F$2:$F$2501,Expenses!$E$2:$E$2501,$A23,Expenses!$H$2:$H$2501,"&lt;="&amp;F$16))</f>
      </c>
      <c r="G23" s="14">
        <f>IF($A23="","",$C10+SUMIFS(Income!$F$2:$F$2501,Income!$E$2:$E$2501,$A23,Income!$I$2:$I$2501,"&lt;="&amp;G$16)+SUMIFS(Expenses!$F$2:$F$2501,Expenses!$D$2:$D$2501,"Transfer",Expenses!$G$2:$G$2501,$A23,Expenses!$H$2:$H$2501,"&lt;="&amp;G$16)-SUMIFS(Expenses!$F$2:$F$2501,Expenses!$E$2:$E$2501,$A23,Expenses!$H$2:$H$2501,"&lt;="&amp;G$16))</f>
      </c>
      <c r="H23" s="14">
        <f>IF($A23="","",$C10+SUMIFS(Income!$F$2:$F$2501,Income!$E$2:$E$2501,$A23,Income!$I$2:$I$2501,"&lt;="&amp;H$16)+SUMIFS(Expenses!$F$2:$F$2501,Expenses!$D$2:$D$2501,"Transfer",Expenses!$G$2:$G$2501,$A23,Expenses!$H$2:$H$2501,"&lt;="&amp;H$16)-SUMIFS(Expenses!$F$2:$F$2501,Expenses!$E$2:$E$2501,$A23,Expenses!$H$2:$H$2501,"&lt;="&amp;H$16))</f>
      </c>
      <c r="I23" s="14">
        <f>IF($A23="","",$C10+SUMIFS(Income!$F$2:$F$2501,Income!$E$2:$E$2501,$A23,Income!$I$2:$I$2501,"&lt;="&amp;I$16)+SUMIFS(Expenses!$F$2:$F$2501,Expenses!$D$2:$D$2501,"Transfer",Expenses!$G$2:$G$2501,$A23,Expenses!$H$2:$H$2501,"&lt;="&amp;I$16)-SUMIFS(Expenses!$F$2:$F$2501,Expenses!$E$2:$E$2501,$A23,Expenses!$H$2:$H$2501,"&lt;="&amp;I$16))</f>
      </c>
      <c r="J23" s="14">
        <f>IF($A23="","",$C10+SUMIFS(Income!$F$2:$F$2501,Income!$E$2:$E$2501,$A23,Income!$I$2:$I$2501,"&lt;="&amp;J$16)+SUMIFS(Expenses!$F$2:$F$2501,Expenses!$D$2:$D$2501,"Transfer",Expenses!$G$2:$G$2501,$A23,Expenses!$H$2:$H$2501,"&lt;="&amp;J$16)-SUMIFS(Expenses!$F$2:$F$2501,Expenses!$E$2:$E$2501,$A23,Expenses!$H$2:$H$2501,"&lt;="&amp;J$16))</f>
      </c>
      <c r="K23" s="14">
        <f>IF($A23="","",$C10+SUMIFS(Income!$F$2:$F$2501,Income!$E$2:$E$2501,$A23,Income!$I$2:$I$2501,"&lt;="&amp;K$16)+SUMIFS(Expenses!$F$2:$F$2501,Expenses!$D$2:$D$2501,"Transfer",Expenses!$G$2:$G$2501,$A23,Expenses!$H$2:$H$2501,"&lt;="&amp;K$16)-SUMIFS(Expenses!$F$2:$F$2501,Expenses!$E$2:$E$2501,$A23,Expenses!$H$2:$H$2501,"&lt;="&amp;K$16))</f>
      </c>
      <c r="L23" s="14">
        <f>IF($A23="","",$C10+SUMIFS(Income!$F$2:$F$2501,Income!$E$2:$E$2501,$A23,Income!$I$2:$I$2501,"&lt;="&amp;L$16)+SUMIFS(Expenses!$F$2:$F$2501,Expenses!$D$2:$D$2501,"Transfer",Expenses!$G$2:$G$2501,$A23,Expenses!$H$2:$H$2501,"&lt;="&amp;L$16)-SUMIFS(Expenses!$F$2:$F$2501,Expenses!$E$2:$E$2501,$A23,Expenses!$H$2:$H$2501,"&lt;="&amp;L$16))</f>
      </c>
      <c r="M23" s="14">
        <f>IF($A23="","",$C10+SUMIFS(Income!$F$2:$F$2501,Income!$E$2:$E$2501,$A23,Income!$I$2:$I$2501,"&lt;="&amp;M$16)+SUMIFS(Expenses!$F$2:$F$2501,Expenses!$D$2:$D$2501,"Transfer",Expenses!$G$2:$G$2501,$A23,Expenses!$H$2:$H$2501,"&lt;="&amp;M$16)-SUMIFS(Expenses!$F$2:$F$2501,Expenses!$E$2:$E$2501,$A23,Expenses!$H$2:$H$2501,"&lt;="&amp;M$16))</f>
      </c>
    </row>
    <row r="24" spans="1:13" x14ac:dyDescent="0.25">
      <c r="A24" s="17">
        <f>A11</f>
      </c>
      <c r="B24" s="14">
        <f>IF($A24="","",$C11+SUMIFS(Income!$F$2:$F$2501,Income!$E$2:$E$2501,$A24,Income!$I$2:$I$2501,"&lt;="&amp;B$16)+SUMIFS(Expenses!$F$2:$F$2501,Expenses!$D$2:$D$2501,"Transfer",Expenses!$G$2:$G$2501,$A24,Expenses!$H$2:$H$2501,"&lt;="&amp;B$16)-SUMIFS(Expenses!$F$2:$F$2501,Expenses!$E$2:$E$2501,$A24,Expenses!$H$2:$H$2501,"&lt;="&amp;B$16))</f>
      </c>
      <c r="C24" s="14">
        <f>IF($A24="","",$C11+SUMIFS(Income!$F$2:$F$2501,Income!$E$2:$E$2501,$A24,Income!$I$2:$I$2501,"&lt;="&amp;C$16)+SUMIFS(Expenses!$F$2:$F$2501,Expenses!$D$2:$D$2501,"Transfer",Expenses!$G$2:$G$2501,$A24,Expenses!$H$2:$H$2501,"&lt;="&amp;C$16)-SUMIFS(Expenses!$F$2:$F$2501,Expenses!$E$2:$E$2501,$A24,Expenses!$H$2:$H$2501,"&lt;="&amp;C$16))</f>
      </c>
      <c r="D24" s="14">
        <f>IF($A24="","",$C11+SUMIFS(Income!$F$2:$F$2501,Income!$E$2:$E$2501,$A24,Income!$I$2:$I$2501,"&lt;="&amp;D$16)+SUMIFS(Expenses!$F$2:$F$2501,Expenses!$D$2:$D$2501,"Transfer",Expenses!$G$2:$G$2501,$A24,Expenses!$H$2:$H$2501,"&lt;="&amp;D$16)-SUMIFS(Expenses!$F$2:$F$2501,Expenses!$E$2:$E$2501,$A24,Expenses!$H$2:$H$2501,"&lt;="&amp;D$16))</f>
      </c>
      <c r="E24" s="14">
        <f>IF($A24="","",$C11+SUMIFS(Income!$F$2:$F$2501,Income!$E$2:$E$2501,$A24,Income!$I$2:$I$2501,"&lt;="&amp;E$16)+SUMIFS(Expenses!$F$2:$F$2501,Expenses!$D$2:$D$2501,"Transfer",Expenses!$G$2:$G$2501,$A24,Expenses!$H$2:$H$2501,"&lt;="&amp;E$16)-SUMIFS(Expenses!$F$2:$F$2501,Expenses!$E$2:$E$2501,$A24,Expenses!$H$2:$H$2501,"&lt;="&amp;E$16))</f>
      </c>
      <c r="F24" s="14">
        <f>IF($A24="","",$C11+SUMIFS(Income!$F$2:$F$2501,Income!$E$2:$E$2501,$A24,Income!$I$2:$I$2501,"&lt;="&amp;F$16)+SUMIFS(Expenses!$F$2:$F$2501,Expenses!$D$2:$D$2501,"Transfer",Expenses!$G$2:$G$2501,$A24,Expenses!$H$2:$H$2501,"&lt;="&amp;F$16)-SUMIFS(Expenses!$F$2:$F$2501,Expenses!$E$2:$E$2501,$A24,Expenses!$H$2:$H$2501,"&lt;="&amp;F$16))</f>
      </c>
      <c r="G24" s="14">
        <f>IF($A24="","",$C11+SUMIFS(Income!$F$2:$F$2501,Income!$E$2:$E$2501,$A24,Income!$I$2:$I$2501,"&lt;="&amp;G$16)+SUMIFS(Expenses!$F$2:$F$2501,Expenses!$D$2:$D$2501,"Transfer",Expenses!$G$2:$G$2501,$A24,Expenses!$H$2:$H$2501,"&lt;="&amp;G$16)-SUMIFS(Expenses!$F$2:$F$2501,Expenses!$E$2:$E$2501,$A24,Expenses!$H$2:$H$2501,"&lt;="&amp;G$16))</f>
      </c>
      <c r="H24" s="14">
        <f>IF($A24="","",$C11+SUMIFS(Income!$F$2:$F$2501,Income!$E$2:$E$2501,$A24,Income!$I$2:$I$2501,"&lt;="&amp;H$16)+SUMIFS(Expenses!$F$2:$F$2501,Expenses!$D$2:$D$2501,"Transfer",Expenses!$G$2:$G$2501,$A24,Expenses!$H$2:$H$2501,"&lt;="&amp;H$16)-SUMIFS(Expenses!$F$2:$F$2501,Expenses!$E$2:$E$2501,$A24,Expenses!$H$2:$H$2501,"&lt;="&amp;H$16))</f>
      </c>
      <c r="I24" s="14">
        <f>IF($A24="","",$C11+SUMIFS(Income!$F$2:$F$2501,Income!$E$2:$E$2501,$A24,Income!$I$2:$I$2501,"&lt;="&amp;I$16)+SUMIFS(Expenses!$F$2:$F$2501,Expenses!$D$2:$D$2501,"Transfer",Expenses!$G$2:$G$2501,$A24,Expenses!$H$2:$H$2501,"&lt;="&amp;I$16)-SUMIFS(Expenses!$F$2:$F$2501,Expenses!$E$2:$E$2501,$A24,Expenses!$H$2:$H$2501,"&lt;="&amp;I$16))</f>
      </c>
      <c r="J24" s="14">
        <f>IF($A24="","",$C11+SUMIFS(Income!$F$2:$F$2501,Income!$E$2:$E$2501,$A24,Income!$I$2:$I$2501,"&lt;="&amp;J$16)+SUMIFS(Expenses!$F$2:$F$2501,Expenses!$D$2:$D$2501,"Transfer",Expenses!$G$2:$G$2501,$A24,Expenses!$H$2:$H$2501,"&lt;="&amp;J$16)-SUMIFS(Expenses!$F$2:$F$2501,Expenses!$E$2:$E$2501,$A24,Expenses!$H$2:$H$2501,"&lt;="&amp;J$16))</f>
      </c>
      <c r="K24" s="14">
        <f>IF($A24="","",$C11+SUMIFS(Income!$F$2:$F$2501,Income!$E$2:$E$2501,$A24,Income!$I$2:$I$2501,"&lt;="&amp;K$16)+SUMIFS(Expenses!$F$2:$F$2501,Expenses!$D$2:$D$2501,"Transfer",Expenses!$G$2:$G$2501,$A24,Expenses!$H$2:$H$2501,"&lt;="&amp;K$16)-SUMIFS(Expenses!$F$2:$F$2501,Expenses!$E$2:$E$2501,$A24,Expenses!$H$2:$H$2501,"&lt;="&amp;K$16))</f>
      </c>
      <c r="L24" s="14">
        <f>IF($A24="","",$C11+SUMIFS(Income!$F$2:$F$2501,Income!$E$2:$E$2501,$A24,Income!$I$2:$I$2501,"&lt;="&amp;L$16)+SUMIFS(Expenses!$F$2:$F$2501,Expenses!$D$2:$D$2501,"Transfer",Expenses!$G$2:$G$2501,$A24,Expenses!$H$2:$H$2501,"&lt;="&amp;L$16)-SUMIFS(Expenses!$F$2:$F$2501,Expenses!$E$2:$E$2501,$A24,Expenses!$H$2:$H$2501,"&lt;="&amp;L$16))</f>
      </c>
      <c r="M24" s="14">
        <f>IF($A24="","",$C11+SUMIFS(Income!$F$2:$F$2501,Income!$E$2:$E$2501,$A24,Income!$I$2:$I$2501,"&lt;="&amp;M$16)+SUMIFS(Expenses!$F$2:$F$2501,Expenses!$D$2:$D$2501,"Transfer",Expenses!$G$2:$G$2501,$A24,Expenses!$H$2:$H$2501,"&lt;="&amp;M$16)-SUMIFS(Expenses!$F$2:$F$2501,Expenses!$E$2:$E$2501,$A24,Expenses!$H$2:$H$2501,"&lt;="&amp;M$16))</f>
      </c>
    </row>
    <row r="25" spans="1:13" x14ac:dyDescent="0.25">
      <c r="A25" s="17">
        <f>A12</f>
      </c>
      <c r="B25" s="14">
        <f>IF($A25="","",$C12+SUMIFS(Income!$F$2:$F$2501,Income!$E$2:$E$2501,$A25,Income!$I$2:$I$2501,"&lt;="&amp;B$16)+SUMIFS(Expenses!$F$2:$F$2501,Expenses!$D$2:$D$2501,"Transfer",Expenses!$G$2:$G$2501,$A25,Expenses!$H$2:$H$2501,"&lt;="&amp;B$16)-SUMIFS(Expenses!$F$2:$F$2501,Expenses!$E$2:$E$2501,$A25,Expenses!$H$2:$H$2501,"&lt;="&amp;B$16))</f>
      </c>
      <c r="C25" s="14">
        <f>IF($A25="","",$C12+SUMIFS(Income!$F$2:$F$2501,Income!$E$2:$E$2501,$A25,Income!$I$2:$I$2501,"&lt;="&amp;C$16)+SUMIFS(Expenses!$F$2:$F$2501,Expenses!$D$2:$D$2501,"Transfer",Expenses!$G$2:$G$2501,$A25,Expenses!$H$2:$H$2501,"&lt;="&amp;C$16)-SUMIFS(Expenses!$F$2:$F$2501,Expenses!$E$2:$E$2501,$A25,Expenses!$H$2:$H$2501,"&lt;="&amp;C$16))</f>
      </c>
      <c r="D25" s="14">
        <f>IF($A25="","",$C12+SUMIFS(Income!$F$2:$F$2501,Income!$E$2:$E$2501,$A25,Income!$I$2:$I$2501,"&lt;="&amp;D$16)+SUMIFS(Expenses!$F$2:$F$2501,Expenses!$D$2:$D$2501,"Transfer",Expenses!$G$2:$G$2501,$A25,Expenses!$H$2:$H$2501,"&lt;="&amp;D$16)-SUMIFS(Expenses!$F$2:$F$2501,Expenses!$E$2:$E$2501,$A25,Expenses!$H$2:$H$2501,"&lt;="&amp;D$16))</f>
      </c>
      <c r="E25" s="14">
        <f>IF($A25="","",$C12+SUMIFS(Income!$F$2:$F$2501,Income!$E$2:$E$2501,$A25,Income!$I$2:$I$2501,"&lt;="&amp;E$16)+SUMIFS(Expenses!$F$2:$F$2501,Expenses!$D$2:$D$2501,"Transfer",Expenses!$G$2:$G$2501,$A25,Expenses!$H$2:$H$2501,"&lt;="&amp;E$16)-SUMIFS(Expenses!$F$2:$F$2501,Expenses!$E$2:$E$2501,$A25,Expenses!$H$2:$H$2501,"&lt;="&amp;E$16))</f>
      </c>
      <c r="F25" s="14">
        <f>IF($A25="","",$C12+SUMIFS(Income!$F$2:$F$2501,Income!$E$2:$E$2501,$A25,Income!$I$2:$I$2501,"&lt;="&amp;F$16)+SUMIFS(Expenses!$F$2:$F$2501,Expenses!$D$2:$D$2501,"Transfer",Expenses!$G$2:$G$2501,$A25,Expenses!$H$2:$H$2501,"&lt;="&amp;F$16)-SUMIFS(Expenses!$F$2:$F$2501,Expenses!$E$2:$E$2501,$A25,Expenses!$H$2:$H$2501,"&lt;="&amp;F$16))</f>
      </c>
      <c r="G25" s="14">
        <f>IF($A25="","",$C12+SUMIFS(Income!$F$2:$F$2501,Income!$E$2:$E$2501,$A25,Income!$I$2:$I$2501,"&lt;="&amp;G$16)+SUMIFS(Expenses!$F$2:$F$2501,Expenses!$D$2:$D$2501,"Transfer",Expenses!$G$2:$G$2501,$A25,Expenses!$H$2:$H$2501,"&lt;="&amp;G$16)-SUMIFS(Expenses!$F$2:$F$2501,Expenses!$E$2:$E$2501,$A25,Expenses!$H$2:$H$2501,"&lt;="&amp;G$16))</f>
      </c>
      <c r="H25" s="14">
        <f>IF($A25="","",$C12+SUMIFS(Income!$F$2:$F$2501,Income!$E$2:$E$2501,$A25,Income!$I$2:$I$2501,"&lt;="&amp;H$16)+SUMIFS(Expenses!$F$2:$F$2501,Expenses!$D$2:$D$2501,"Transfer",Expenses!$G$2:$G$2501,$A25,Expenses!$H$2:$H$2501,"&lt;="&amp;H$16)-SUMIFS(Expenses!$F$2:$F$2501,Expenses!$E$2:$E$2501,$A25,Expenses!$H$2:$H$2501,"&lt;="&amp;H$16))</f>
      </c>
      <c r="I25" s="14">
        <f>IF($A25="","",$C12+SUMIFS(Income!$F$2:$F$2501,Income!$E$2:$E$2501,$A25,Income!$I$2:$I$2501,"&lt;="&amp;I$16)+SUMIFS(Expenses!$F$2:$F$2501,Expenses!$D$2:$D$2501,"Transfer",Expenses!$G$2:$G$2501,$A25,Expenses!$H$2:$H$2501,"&lt;="&amp;I$16)-SUMIFS(Expenses!$F$2:$F$2501,Expenses!$E$2:$E$2501,$A25,Expenses!$H$2:$H$2501,"&lt;="&amp;I$16))</f>
      </c>
      <c r="J25" s="14">
        <f>IF($A25="","",$C12+SUMIFS(Income!$F$2:$F$2501,Income!$E$2:$E$2501,$A25,Income!$I$2:$I$2501,"&lt;="&amp;J$16)+SUMIFS(Expenses!$F$2:$F$2501,Expenses!$D$2:$D$2501,"Transfer",Expenses!$G$2:$G$2501,$A25,Expenses!$H$2:$H$2501,"&lt;="&amp;J$16)-SUMIFS(Expenses!$F$2:$F$2501,Expenses!$E$2:$E$2501,$A25,Expenses!$H$2:$H$2501,"&lt;="&amp;J$16))</f>
      </c>
      <c r="K25" s="14">
        <f>IF($A25="","",$C12+SUMIFS(Income!$F$2:$F$2501,Income!$E$2:$E$2501,$A25,Income!$I$2:$I$2501,"&lt;="&amp;K$16)+SUMIFS(Expenses!$F$2:$F$2501,Expenses!$D$2:$D$2501,"Transfer",Expenses!$G$2:$G$2501,$A25,Expenses!$H$2:$H$2501,"&lt;="&amp;K$16)-SUMIFS(Expenses!$F$2:$F$2501,Expenses!$E$2:$E$2501,$A25,Expenses!$H$2:$H$2501,"&lt;="&amp;K$16))</f>
      </c>
      <c r="L25" s="14">
        <f>IF($A25="","",$C12+SUMIFS(Income!$F$2:$F$2501,Income!$E$2:$E$2501,$A25,Income!$I$2:$I$2501,"&lt;="&amp;L$16)+SUMIFS(Expenses!$F$2:$F$2501,Expenses!$D$2:$D$2501,"Transfer",Expenses!$G$2:$G$2501,$A25,Expenses!$H$2:$H$2501,"&lt;="&amp;L$16)-SUMIFS(Expenses!$F$2:$F$2501,Expenses!$E$2:$E$2501,$A25,Expenses!$H$2:$H$2501,"&lt;="&amp;L$16))</f>
      </c>
      <c r="M25" s="14">
        <f>IF($A25="","",$C12+SUMIFS(Income!$F$2:$F$2501,Income!$E$2:$E$2501,$A25,Income!$I$2:$I$2501,"&lt;="&amp;M$16)+SUMIFS(Expenses!$F$2:$F$2501,Expenses!$D$2:$D$2501,"Transfer",Expenses!$G$2:$G$2501,$A25,Expenses!$H$2:$H$2501,"&lt;="&amp;M$16)-SUMIFS(Expenses!$F$2:$F$2501,Expenses!$E$2:$E$2501,$A25,Expenses!$H$2:$H$2501,"&lt;="&amp;M$16))</f>
      </c>
    </row>
    <row r="26" spans="1:13" x14ac:dyDescent="0.25">
      <c r="A26" s="17">
        <f>A13</f>
      </c>
      <c r="B26" s="14">
        <f>IF($A26="","",$C13+SUMIFS(Income!$F$2:$F$2501,Income!$E$2:$E$2501,$A26,Income!$I$2:$I$2501,"&lt;="&amp;B$16)+SUMIFS(Expenses!$F$2:$F$2501,Expenses!$D$2:$D$2501,"Transfer",Expenses!$G$2:$G$2501,$A26,Expenses!$H$2:$H$2501,"&lt;="&amp;B$16)-SUMIFS(Expenses!$F$2:$F$2501,Expenses!$E$2:$E$2501,$A26,Expenses!$H$2:$H$2501,"&lt;="&amp;B$16))</f>
      </c>
      <c r="C26" s="14">
        <f>IF($A26="","",$C13+SUMIFS(Income!$F$2:$F$2501,Income!$E$2:$E$2501,$A26,Income!$I$2:$I$2501,"&lt;="&amp;C$16)+SUMIFS(Expenses!$F$2:$F$2501,Expenses!$D$2:$D$2501,"Transfer",Expenses!$G$2:$G$2501,$A26,Expenses!$H$2:$H$2501,"&lt;="&amp;C$16)-SUMIFS(Expenses!$F$2:$F$2501,Expenses!$E$2:$E$2501,$A26,Expenses!$H$2:$H$2501,"&lt;="&amp;C$16))</f>
      </c>
      <c r="D26" s="14">
        <f>IF($A26="","",$C13+SUMIFS(Income!$F$2:$F$2501,Income!$E$2:$E$2501,$A26,Income!$I$2:$I$2501,"&lt;="&amp;D$16)+SUMIFS(Expenses!$F$2:$F$2501,Expenses!$D$2:$D$2501,"Transfer",Expenses!$G$2:$G$2501,$A26,Expenses!$H$2:$H$2501,"&lt;="&amp;D$16)-SUMIFS(Expenses!$F$2:$F$2501,Expenses!$E$2:$E$2501,$A26,Expenses!$H$2:$H$2501,"&lt;="&amp;D$16))</f>
      </c>
      <c r="E26" s="14">
        <f>IF($A26="","",$C13+SUMIFS(Income!$F$2:$F$2501,Income!$E$2:$E$2501,$A26,Income!$I$2:$I$2501,"&lt;="&amp;E$16)+SUMIFS(Expenses!$F$2:$F$2501,Expenses!$D$2:$D$2501,"Transfer",Expenses!$G$2:$G$2501,$A26,Expenses!$H$2:$H$2501,"&lt;="&amp;E$16)-SUMIFS(Expenses!$F$2:$F$2501,Expenses!$E$2:$E$2501,$A26,Expenses!$H$2:$H$2501,"&lt;="&amp;E$16))</f>
      </c>
      <c r="F26" s="14">
        <f>IF($A26="","",$C13+SUMIFS(Income!$F$2:$F$2501,Income!$E$2:$E$2501,$A26,Income!$I$2:$I$2501,"&lt;="&amp;F$16)+SUMIFS(Expenses!$F$2:$F$2501,Expenses!$D$2:$D$2501,"Transfer",Expenses!$G$2:$G$2501,$A26,Expenses!$H$2:$H$2501,"&lt;="&amp;F$16)-SUMIFS(Expenses!$F$2:$F$2501,Expenses!$E$2:$E$2501,$A26,Expenses!$H$2:$H$2501,"&lt;="&amp;F$16))</f>
      </c>
      <c r="G26" s="14">
        <f>IF($A26="","",$C13+SUMIFS(Income!$F$2:$F$2501,Income!$E$2:$E$2501,$A26,Income!$I$2:$I$2501,"&lt;="&amp;G$16)+SUMIFS(Expenses!$F$2:$F$2501,Expenses!$D$2:$D$2501,"Transfer",Expenses!$G$2:$G$2501,$A26,Expenses!$H$2:$H$2501,"&lt;="&amp;G$16)-SUMIFS(Expenses!$F$2:$F$2501,Expenses!$E$2:$E$2501,$A26,Expenses!$H$2:$H$2501,"&lt;="&amp;G$16))</f>
      </c>
      <c r="H26" s="14">
        <f>IF($A26="","",$C13+SUMIFS(Income!$F$2:$F$2501,Income!$E$2:$E$2501,$A26,Income!$I$2:$I$2501,"&lt;="&amp;H$16)+SUMIFS(Expenses!$F$2:$F$2501,Expenses!$D$2:$D$2501,"Transfer",Expenses!$G$2:$G$2501,$A26,Expenses!$H$2:$H$2501,"&lt;="&amp;H$16)-SUMIFS(Expenses!$F$2:$F$2501,Expenses!$E$2:$E$2501,$A26,Expenses!$H$2:$H$2501,"&lt;="&amp;H$16))</f>
      </c>
      <c r="I26" s="14">
        <f>IF($A26="","",$C13+SUMIFS(Income!$F$2:$F$2501,Income!$E$2:$E$2501,$A26,Income!$I$2:$I$2501,"&lt;="&amp;I$16)+SUMIFS(Expenses!$F$2:$F$2501,Expenses!$D$2:$D$2501,"Transfer",Expenses!$G$2:$G$2501,$A26,Expenses!$H$2:$H$2501,"&lt;="&amp;I$16)-SUMIFS(Expenses!$F$2:$F$2501,Expenses!$E$2:$E$2501,$A26,Expenses!$H$2:$H$2501,"&lt;="&amp;I$16))</f>
      </c>
      <c r="J26" s="14">
        <f>IF($A26="","",$C13+SUMIFS(Income!$F$2:$F$2501,Income!$E$2:$E$2501,$A26,Income!$I$2:$I$2501,"&lt;="&amp;J$16)+SUMIFS(Expenses!$F$2:$F$2501,Expenses!$D$2:$D$2501,"Transfer",Expenses!$G$2:$G$2501,$A26,Expenses!$H$2:$H$2501,"&lt;="&amp;J$16)-SUMIFS(Expenses!$F$2:$F$2501,Expenses!$E$2:$E$2501,$A26,Expenses!$H$2:$H$2501,"&lt;="&amp;J$16))</f>
      </c>
      <c r="K26" s="14">
        <f>IF($A26="","",$C13+SUMIFS(Income!$F$2:$F$2501,Income!$E$2:$E$2501,$A26,Income!$I$2:$I$2501,"&lt;="&amp;K$16)+SUMIFS(Expenses!$F$2:$F$2501,Expenses!$D$2:$D$2501,"Transfer",Expenses!$G$2:$G$2501,$A26,Expenses!$H$2:$H$2501,"&lt;="&amp;K$16)-SUMIFS(Expenses!$F$2:$F$2501,Expenses!$E$2:$E$2501,$A26,Expenses!$H$2:$H$2501,"&lt;="&amp;K$16))</f>
      </c>
      <c r="L26" s="14">
        <f>IF($A26="","",$C13+SUMIFS(Income!$F$2:$F$2501,Income!$E$2:$E$2501,$A26,Income!$I$2:$I$2501,"&lt;="&amp;L$16)+SUMIFS(Expenses!$F$2:$F$2501,Expenses!$D$2:$D$2501,"Transfer",Expenses!$G$2:$G$2501,$A26,Expenses!$H$2:$H$2501,"&lt;="&amp;L$16)-SUMIFS(Expenses!$F$2:$F$2501,Expenses!$E$2:$E$2501,$A26,Expenses!$H$2:$H$2501,"&lt;="&amp;L$16))</f>
      </c>
      <c r="M26" s="14">
        <f>IF($A26="","",$C13+SUMIFS(Income!$F$2:$F$2501,Income!$E$2:$E$2501,$A26,Income!$I$2:$I$2501,"&lt;="&amp;M$16)+SUMIFS(Expenses!$F$2:$F$2501,Expenses!$D$2:$D$2501,"Transfer",Expenses!$G$2:$G$2501,$A26,Expenses!$H$2:$H$2501,"&lt;="&amp;M$16)-SUMIFS(Expenses!$F$2:$F$2501,Expenses!$E$2:$E$2501,$A26,Expenses!$H$2:$H$2501,"&lt;="&amp;M$16))</f>
      </c>
    </row>
    <row r="27" spans="1:13" x14ac:dyDescent="0.25">
      <c r="A27" s="17">
        <f>A14</f>
      </c>
      <c r="B27" s="14">
        <f>IF($A27="","",$C14+SUMIFS(Income!$F$2:$F$2501,Income!$E$2:$E$2501,$A27,Income!$I$2:$I$2501,"&lt;="&amp;B$16)+SUMIFS(Expenses!$F$2:$F$2501,Expenses!$D$2:$D$2501,"Transfer",Expenses!$G$2:$G$2501,$A27,Expenses!$H$2:$H$2501,"&lt;="&amp;B$16)-SUMIFS(Expenses!$F$2:$F$2501,Expenses!$E$2:$E$2501,$A27,Expenses!$H$2:$H$2501,"&lt;="&amp;B$16))</f>
      </c>
      <c r="C27" s="14">
        <f>IF($A27="","",$C14+SUMIFS(Income!$F$2:$F$2501,Income!$E$2:$E$2501,$A27,Income!$I$2:$I$2501,"&lt;="&amp;C$16)+SUMIFS(Expenses!$F$2:$F$2501,Expenses!$D$2:$D$2501,"Transfer",Expenses!$G$2:$G$2501,$A27,Expenses!$H$2:$H$2501,"&lt;="&amp;C$16)-SUMIFS(Expenses!$F$2:$F$2501,Expenses!$E$2:$E$2501,$A27,Expenses!$H$2:$H$2501,"&lt;="&amp;C$16))</f>
      </c>
      <c r="D27" s="14">
        <f>IF($A27="","",$C14+SUMIFS(Income!$F$2:$F$2501,Income!$E$2:$E$2501,$A27,Income!$I$2:$I$2501,"&lt;="&amp;D$16)+SUMIFS(Expenses!$F$2:$F$2501,Expenses!$D$2:$D$2501,"Transfer",Expenses!$G$2:$G$2501,$A27,Expenses!$H$2:$H$2501,"&lt;="&amp;D$16)-SUMIFS(Expenses!$F$2:$F$2501,Expenses!$E$2:$E$2501,$A27,Expenses!$H$2:$H$2501,"&lt;="&amp;D$16))</f>
      </c>
      <c r="E27" s="14">
        <f>IF($A27="","",$C14+SUMIFS(Income!$F$2:$F$2501,Income!$E$2:$E$2501,$A27,Income!$I$2:$I$2501,"&lt;="&amp;E$16)+SUMIFS(Expenses!$F$2:$F$2501,Expenses!$D$2:$D$2501,"Transfer",Expenses!$G$2:$G$2501,$A27,Expenses!$H$2:$H$2501,"&lt;="&amp;E$16)-SUMIFS(Expenses!$F$2:$F$2501,Expenses!$E$2:$E$2501,$A27,Expenses!$H$2:$H$2501,"&lt;="&amp;E$16))</f>
      </c>
      <c r="F27" s="14">
        <f>IF($A27="","",$C14+SUMIFS(Income!$F$2:$F$2501,Income!$E$2:$E$2501,$A27,Income!$I$2:$I$2501,"&lt;="&amp;F$16)+SUMIFS(Expenses!$F$2:$F$2501,Expenses!$D$2:$D$2501,"Transfer",Expenses!$G$2:$G$2501,$A27,Expenses!$H$2:$H$2501,"&lt;="&amp;F$16)-SUMIFS(Expenses!$F$2:$F$2501,Expenses!$E$2:$E$2501,$A27,Expenses!$H$2:$H$2501,"&lt;="&amp;F$16))</f>
      </c>
      <c r="G27" s="14">
        <f>IF($A27="","",$C14+SUMIFS(Income!$F$2:$F$2501,Income!$E$2:$E$2501,$A27,Income!$I$2:$I$2501,"&lt;="&amp;G$16)+SUMIFS(Expenses!$F$2:$F$2501,Expenses!$D$2:$D$2501,"Transfer",Expenses!$G$2:$G$2501,$A27,Expenses!$H$2:$H$2501,"&lt;="&amp;G$16)-SUMIFS(Expenses!$F$2:$F$2501,Expenses!$E$2:$E$2501,$A27,Expenses!$H$2:$H$2501,"&lt;="&amp;G$16))</f>
      </c>
      <c r="H27" s="14">
        <f>IF($A27="","",$C14+SUMIFS(Income!$F$2:$F$2501,Income!$E$2:$E$2501,$A27,Income!$I$2:$I$2501,"&lt;="&amp;H$16)+SUMIFS(Expenses!$F$2:$F$2501,Expenses!$D$2:$D$2501,"Transfer",Expenses!$G$2:$G$2501,$A27,Expenses!$H$2:$H$2501,"&lt;="&amp;H$16)-SUMIFS(Expenses!$F$2:$F$2501,Expenses!$E$2:$E$2501,$A27,Expenses!$H$2:$H$2501,"&lt;="&amp;H$16))</f>
      </c>
      <c r="I27" s="14">
        <f>IF($A27="","",$C14+SUMIFS(Income!$F$2:$F$2501,Income!$E$2:$E$2501,$A27,Income!$I$2:$I$2501,"&lt;="&amp;I$16)+SUMIFS(Expenses!$F$2:$F$2501,Expenses!$D$2:$D$2501,"Transfer",Expenses!$G$2:$G$2501,$A27,Expenses!$H$2:$H$2501,"&lt;="&amp;I$16)-SUMIFS(Expenses!$F$2:$F$2501,Expenses!$E$2:$E$2501,$A27,Expenses!$H$2:$H$2501,"&lt;="&amp;I$16))</f>
      </c>
      <c r="J27" s="14">
        <f>IF($A27="","",$C14+SUMIFS(Income!$F$2:$F$2501,Income!$E$2:$E$2501,$A27,Income!$I$2:$I$2501,"&lt;="&amp;J$16)+SUMIFS(Expenses!$F$2:$F$2501,Expenses!$D$2:$D$2501,"Transfer",Expenses!$G$2:$G$2501,$A27,Expenses!$H$2:$H$2501,"&lt;="&amp;J$16)-SUMIFS(Expenses!$F$2:$F$2501,Expenses!$E$2:$E$2501,$A27,Expenses!$H$2:$H$2501,"&lt;="&amp;J$16))</f>
      </c>
      <c r="K27" s="14">
        <f>IF($A27="","",$C14+SUMIFS(Income!$F$2:$F$2501,Income!$E$2:$E$2501,$A27,Income!$I$2:$I$2501,"&lt;="&amp;K$16)+SUMIFS(Expenses!$F$2:$F$2501,Expenses!$D$2:$D$2501,"Transfer",Expenses!$G$2:$G$2501,$A27,Expenses!$H$2:$H$2501,"&lt;="&amp;K$16)-SUMIFS(Expenses!$F$2:$F$2501,Expenses!$E$2:$E$2501,$A27,Expenses!$H$2:$H$2501,"&lt;="&amp;K$16))</f>
      </c>
      <c r="L27" s="14">
        <f>IF($A27="","",$C14+SUMIFS(Income!$F$2:$F$2501,Income!$E$2:$E$2501,$A27,Income!$I$2:$I$2501,"&lt;="&amp;L$16)+SUMIFS(Expenses!$F$2:$F$2501,Expenses!$D$2:$D$2501,"Transfer",Expenses!$G$2:$G$2501,$A27,Expenses!$H$2:$H$2501,"&lt;="&amp;L$16)-SUMIFS(Expenses!$F$2:$F$2501,Expenses!$E$2:$E$2501,$A27,Expenses!$H$2:$H$2501,"&lt;="&amp;L$16))</f>
      </c>
      <c r="M27" s="14">
        <f>IF($A27="","",$C14+SUMIFS(Income!$F$2:$F$2501,Income!$E$2:$E$2501,$A27,Income!$I$2:$I$2501,"&lt;="&amp;M$16)+SUMIFS(Expenses!$F$2:$F$2501,Expenses!$D$2:$D$2501,"Transfer",Expenses!$G$2:$G$2501,$A27,Expenses!$H$2:$H$2501,"&lt;="&amp;M$16)-SUMIFS(Expenses!$F$2:$F$2501,Expenses!$E$2:$E$2501,$A27,Expenses!$H$2:$H$2501,"&lt;="&amp;M$16))</f>
      </c>
    </row>
    <row r="29" spans="1:1" x14ac:dyDescent="0.25">
      <c r="A29" s="12" t="s">
        <v>247</v>
      </c>
    </row>
    <row r="30" ht="30" customHeight="1" spans="1:13" x14ac:dyDescent="0.25">
      <c r="A30" s="13" t="s">
        <v>48</v>
      </c>
      <c r="B30" s="13" t="s">
        <v>25</v>
      </c>
      <c r="C30" s="13" t="s">
        <v>26</v>
      </c>
      <c r="D30" s="13" t="s">
        <v>27</v>
      </c>
      <c r="E30" s="13" t="s">
        <v>28</v>
      </c>
      <c r="F30" s="13" t="s">
        <v>29</v>
      </c>
      <c r="G30" s="13" t="s">
        <v>30</v>
      </c>
      <c r="H30" s="13" t="s">
        <v>31</v>
      </c>
      <c r="I30" s="13" t="s">
        <v>32</v>
      </c>
      <c r="J30" s="13" t="s">
        <v>33</v>
      </c>
      <c r="K30" s="13" t="s">
        <v>34</v>
      </c>
      <c r="L30" s="13" t="s">
        <v>35</v>
      </c>
      <c r="M30" s="13" t="s">
        <v>36</v>
      </c>
    </row>
    <row r="31" spans="1:13" x14ac:dyDescent="0.25">
      <c r="A31" s="17">
        <f>A5</f>
      </c>
      <c r="B31" s="39">
        <v>8572.32</v>
      </c>
      <c r="C31" s="39">
        <v>13163.54</v>
      </c>
      <c r="D31" s="39">
        <v>15725.27</v>
      </c>
      <c r="E31" s="39">
        <v>16060.66</v>
      </c>
      <c r="F31" s="39">
        <v>17457.74</v>
      </c>
      <c r="G31" s="39">
        <v>18599.1</v>
      </c>
      <c r="H31" s="39">
        <v>20193.09</v>
      </c>
      <c r="I31" s="39">
        <v>22707.2</v>
      </c>
      <c r="J31" s="39"/>
      <c r="K31" s="39"/>
      <c r="L31" s="39"/>
      <c r="M31" s="39"/>
    </row>
    <row r="32" spans="1:13" x14ac:dyDescent="0.25">
      <c r="A32" s="17">
        <f>A6</f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</row>
    <row r="33" spans="1:13" x14ac:dyDescent="0.25">
      <c r="A33" s="17">
        <f>A7</f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</row>
    <row r="34" spans="1:13" x14ac:dyDescent="0.25">
      <c r="A34" s="17">
        <f>A8</f>
      </c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</row>
    <row r="35" spans="1:13" x14ac:dyDescent="0.25">
      <c r="A35" s="17">
        <f>A9</f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</row>
    <row r="36" spans="1:13" x14ac:dyDescent="0.25">
      <c r="A36" s="17">
        <f>A10</f>
      </c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</row>
    <row r="37" spans="1:13" x14ac:dyDescent="0.25">
      <c r="A37" s="17">
        <f>A11</f>
      </c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</row>
    <row r="38" spans="1:13" x14ac:dyDescent="0.25">
      <c r="A38" s="17">
        <f>A12</f>
      </c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</row>
    <row r="39" spans="1:13" x14ac:dyDescent="0.25">
      <c r="A39" s="17">
        <f>A13</f>
      </c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</row>
    <row r="40" spans="1:13" x14ac:dyDescent="0.25">
      <c r="A40" s="17">
        <f>A14</f>
      </c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</row>
    <row r="43" spans="1:1" x14ac:dyDescent="0.25">
      <c r="A43" s="12" t="s">
        <v>248</v>
      </c>
    </row>
    <row r="44" ht="30" customHeight="1" spans="1:13" x14ac:dyDescent="0.25">
      <c r="A44" s="13" t="s">
        <v>48</v>
      </c>
      <c r="B44" s="13" t="s">
        <v>25</v>
      </c>
      <c r="C44" s="13" t="s">
        <v>26</v>
      </c>
      <c r="D44" s="13" t="s">
        <v>27</v>
      </c>
      <c r="E44" s="13" t="s">
        <v>28</v>
      </c>
      <c r="F44" s="13" t="s">
        <v>29</v>
      </c>
      <c r="G44" s="13" t="s">
        <v>30</v>
      </c>
      <c r="H44" s="13" t="s">
        <v>31</v>
      </c>
      <c r="I44" s="13" t="s">
        <v>32</v>
      </c>
      <c r="J44" s="13" t="s">
        <v>33</v>
      </c>
      <c r="K44" s="13" t="s">
        <v>34</v>
      </c>
      <c r="L44" s="13" t="s">
        <v>35</v>
      </c>
      <c r="M44" s="13" t="s">
        <v>36</v>
      </c>
    </row>
    <row r="45" spans="1:13" x14ac:dyDescent="0.25">
      <c r="A45" s="17">
        <f>A5</f>
      </c>
      <c r="B45" s="14">
        <f>IF(OR($A45="",B31=""),"",B31-B18)</f>
      </c>
      <c r="C45" s="14">
        <f>IF(OR($A45="",C31=""),"",C31-C18)</f>
      </c>
      <c r="D45" s="14">
        <f>IF(OR($A45="",D31=""),"",D31-D18)</f>
      </c>
      <c r="E45" s="14">
        <f>IF(OR($A45="",E31=""),"",E31-E18)</f>
      </c>
      <c r="F45" s="14">
        <f>IF(OR($A45="",F31=""),"",F31-F18)</f>
      </c>
      <c r="G45" s="14">
        <f>IF(OR($A45="",G31=""),"",G31-G18)</f>
      </c>
      <c r="H45" s="14">
        <f>IF(OR($A45="",H31=""),"",H31-H18)</f>
      </c>
      <c r="I45" s="14">
        <f>IF(OR($A45="",I31=""),"",I31-I18)</f>
      </c>
      <c r="J45" s="14">
        <f>IF(OR($A45="",J31=""),"",J31-J18)</f>
      </c>
      <c r="K45" s="14">
        <f>IF(OR($A45="",K31=""),"",K31-K18)</f>
      </c>
      <c r="L45" s="14">
        <f>IF(OR($A45="",L31=""),"",L31-L18)</f>
      </c>
      <c r="M45" s="14">
        <f>IF(OR($A45="",M31=""),"",M31-M18)</f>
      </c>
    </row>
    <row r="46" spans="1:13" x14ac:dyDescent="0.25">
      <c r="A46" s="17">
        <f>A6</f>
      </c>
      <c r="B46" s="14">
        <f>IF(OR($A46="",B32=""),"",B32-B19)</f>
      </c>
      <c r="C46" s="14">
        <f>IF(OR($A46="",C32=""),"",C32-C19)</f>
      </c>
      <c r="D46" s="14">
        <f>IF(OR($A46="",D32=""),"",D32-D19)</f>
      </c>
      <c r="E46" s="14">
        <f>IF(OR($A46="",E32=""),"",E32-E19)</f>
      </c>
      <c r="F46" s="14">
        <f>IF(OR($A46="",F32=""),"",F32-F19)</f>
      </c>
      <c r="G46" s="14">
        <f>IF(OR($A46="",G32=""),"",G32-G19)</f>
      </c>
      <c r="H46" s="14">
        <f>IF(OR($A46="",H32=""),"",H32-H19)</f>
      </c>
      <c r="I46" s="14">
        <f>IF(OR($A46="",I32=""),"",I32-I19)</f>
      </c>
      <c r="J46" s="14">
        <f>IF(OR($A46="",J32=""),"",J32-J19)</f>
      </c>
      <c r="K46" s="14">
        <f>IF(OR($A46="",K32=""),"",K32-K19)</f>
      </c>
      <c r="L46" s="14">
        <f>IF(OR($A46="",L32=""),"",L32-L19)</f>
      </c>
      <c r="M46" s="14">
        <f>IF(OR($A46="",M32=""),"",M32-M19)</f>
      </c>
    </row>
    <row r="47" spans="1:13" x14ac:dyDescent="0.25">
      <c r="A47" s="17">
        <f>A7</f>
      </c>
      <c r="B47" s="14">
        <f>IF(OR($A47="",B33=""),"",B33-B20)</f>
      </c>
      <c r="C47" s="14">
        <f>IF(OR($A47="",C33=""),"",C33-C20)</f>
      </c>
      <c r="D47" s="14">
        <f>IF(OR($A47="",D33=""),"",D33-D20)</f>
      </c>
      <c r="E47" s="14">
        <f>IF(OR($A47="",E33=""),"",E33-E20)</f>
      </c>
      <c r="F47" s="14">
        <f>IF(OR($A47="",F33=""),"",F33-F20)</f>
      </c>
      <c r="G47" s="14">
        <f>IF(OR($A47="",G33=""),"",G33-G20)</f>
      </c>
      <c r="H47" s="14">
        <f>IF(OR($A47="",H33=""),"",H33-H20)</f>
      </c>
      <c r="I47" s="14">
        <f>IF(OR($A47="",I33=""),"",I33-I20)</f>
      </c>
      <c r="J47" s="14">
        <f>IF(OR($A47="",J33=""),"",J33-J20)</f>
      </c>
      <c r="K47" s="14">
        <f>IF(OR($A47="",K33=""),"",K33-K20)</f>
      </c>
      <c r="L47" s="14">
        <f>IF(OR($A47="",L33=""),"",L33-L20)</f>
      </c>
      <c r="M47" s="14">
        <f>IF(OR($A47="",M33=""),"",M33-M20)</f>
      </c>
    </row>
    <row r="48" spans="1:13" x14ac:dyDescent="0.25">
      <c r="A48" s="17">
        <f>A8</f>
      </c>
      <c r="B48" s="14">
        <f>IF(OR($A48="",B34=""),"",B34-B21)</f>
      </c>
      <c r="C48" s="14">
        <f>IF(OR($A48="",C34=""),"",C34-C21)</f>
      </c>
      <c r="D48" s="14">
        <f>IF(OR($A48="",D34=""),"",D34-D21)</f>
      </c>
      <c r="E48" s="14">
        <f>IF(OR($A48="",E34=""),"",E34-E21)</f>
      </c>
      <c r="F48" s="14">
        <f>IF(OR($A48="",F34=""),"",F34-F21)</f>
      </c>
      <c r="G48" s="14">
        <f>IF(OR($A48="",G34=""),"",G34-G21)</f>
      </c>
      <c r="H48" s="14">
        <f>IF(OR($A48="",H34=""),"",H34-H21)</f>
      </c>
      <c r="I48" s="14">
        <f>IF(OR($A48="",I34=""),"",I34-I21)</f>
      </c>
      <c r="J48" s="14">
        <f>IF(OR($A48="",J34=""),"",J34-J21)</f>
      </c>
      <c r="K48" s="14">
        <f>IF(OR($A48="",K34=""),"",K34-K21)</f>
      </c>
      <c r="L48" s="14">
        <f>IF(OR($A48="",L34=""),"",L34-L21)</f>
      </c>
      <c r="M48" s="14">
        <f>IF(OR($A48="",M34=""),"",M34-M21)</f>
      </c>
    </row>
    <row r="49" spans="1:13" x14ac:dyDescent="0.25">
      <c r="A49" s="17">
        <f>A9</f>
      </c>
      <c r="B49" s="14">
        <f>IF(OR($A49="",B35=""),"",B35-B22)</f>
      </c>
      <c r="C49" s="14">
        <f>IF(OR($A49="",C35=""),"",C35-C22)</f>
      </c>
      <c r="D49" s="14">
        <f>IF(OR($A49="",D35=""),"",D35-D22)</f>
      </c>
      <c r="E49" s="14">
        <f>IF(OR($A49="",E35=""),"",E35-E22)</f>
      </c>
      <c r="F49" s="14">
        <f>IF(OR($A49="",F35=""),"",F35-F22)</f>
      </c>
      <c r="G49" s="14">
        <f>IF(OR($A49="",G35=""),"",G35-G22)</f>
      </c>
      <c r="H49" s="14">
        <f>IF(OR($A49="",H35=""),"",H35-H22)</f>
      </c>
      <c r="I49" s="14">
        <f>IF(OR($A49="",I35=""),"",I35-I22)</f>
      </c>
      <c r="J49" s="14">
        <f>IF(OR($A49="",J35=""),"",J35-J22)</f>
      </c>
      <c r="K49" s="14">
        <f>IF(OR($A49="",K35=""),"",K35-K22)</f>
      </c>
      <c r="L49" s="14">
        <f>IF(OR($A49="",L35=""),"",L35-L22)</f>
      </c>
      <c r="M49" s="14">
        <f>IF(OR($A49="",M35=""),"",M35-M22)</f>
      </c>
    </row>
    <row r="50" spans="1:13" x14ac:dyDescent="0.25">
      <c r="A50" s="17">
        <f>A10</f>
      </c>
      <c r="B50" s="14">
        <f>IF(OR($A50="",B36=""),"",B36-B23)</f>
      </c>
      <c r="C50" s="14">
        <f>IF(OR($A50="",C36=""),"",C36-C23)</f>
      </c>
      <c r="D50" s="14">
        <f>IF(OR($A50="",D36=""),"",D36-D23)</f>
      </c>
      <c r="E50" s="14">
        <f>IF(OR($A50="",E36=""),"",E36-E23)</f>
      </c>
      <c r="F50" s="14">
        <f>IF(OR($A50="",F36=""),"",F36-F23)</f>
      </c>
      <c r="G50" s="14">
        <f>IF(OR($A50="",G36=""),"",G36-G23)</f>
      </c>
      <c r="H50" s="14">
        <f>IF(OR($A50="",H36=""),"",H36-H23)</f>
      </c>
      <c r="I50" s="14">
        <f>IF(OR($A50="",I36=""),"",I36-I23)</f>
      </c>
      <c r="J50" s="14">
        <f>IF(OR($A50="",J36=""),"",J36-J23)</f>
      </c>
      <c r="K50" s="14">
        <f>IF(OR($A50="",K36=""),"",K36-K23)</f>
      </c>
      <c r="L50" s="14">
        <f>IF(OR($A50="",L36=""),"",L36-L23)</f>
      </c>
      <c r="M50" s="14">
        <f>IF(OR($A50="",M36=""),"",M36-M23)</f>
      </c>
    </row>
    <row r="51" spans="1:13" x14ac:dyDescent="0.25">
      <c r="A51" s="17">
        <f>A11</f>
      </c>
      <c r="B51" s="14">
        <f>IF(OR($A51="",B37=""),"",B37-B24)</f>
      </c>
      <c r="C51" s="14">
        <f>IF(OR($A51="",C37=""),"",C37-C24)</f>
      </c>
      <c r="D51" s="14">
        <f>IF(OR($A51="",D37=""),"",D37-D24)</f>
      </c>
      <c r="E51" s="14">
        <f>IF(OR($A51="",E37=""),"",E37-E24)</f>
      </c>
      <c r="F51" s="14">
        <f>IF(OR($A51="",F37=""),"",F37-F24)</f>
      </c>
      <c r="G51" s="14">
        <f>IF(OR($A51="",G37=""),"",G37-G24)</f>
      </c>
      <c r="H51" s="14">
        <f>IF(OR($A51="",H37=""),"",H37-H24)</f>
      </c>
      <c r="I51" s="14">
        <f>IF(OR($A51="",I37=""),"",I37-I24)</f>
      </c>
      <c r="J51" s="14">
        <f>IF(OR($A51="",J37=""),"",J37-J24)</f>
      </c>
      <c r="K51" s="14">
        <f>IF(OR($A51="",K37=""),"",K37-K24)</f>
      </c>
      <c r="L51" s="14">
        <f>IF(OR($A51="",L37=""),"",L37-L24)</f>
      </c>
      <c r="M51" s="14">
        <f>IF(OR($A51="",M37=""),"",M37-M24)</f>
      </c>
    </row>
    <row r="52" spans="1:13" x14ac:dyDescent="0.25">
      <c r="A52" s="17">
        <f>A12</f>
      </c>
      <c r="B52" s="14">
        <f>IF(OR($A52="",B38=""),"",B38-B25)</f>
      </c>
      <c r="C52" s="14">
        <f>IF(OR($A52="",C38=""),"",C38-C25)</f>
      </c>
      <c r="D52" s="14">
        <f>IF(OR($A52="",D38=""),"",D38-D25)</f>
      </c>
      <c r="E52" s="14">
        <f>IF(OR($A52="",E38=""),"",E38-E25)</f>
      </c>
      <c r="F52" s="14">
        <f>IF(OR($A52="",F38=""),"",F38-F25)</f>
      </c>
      <c r="G52" s="14">
        <f>IF(OR($A52="",G38=""),"",G38-G25)</f>
      </c>
      <c r="H52" s="14">
        <f>IF(OR($A52="",H38=""),"",H38-H25)</f>
      </c>
      <c r="I52" s="14">
        <f>IF(OR($A52="",I38=""),"",I38-I25)</f>
      </c>
      <c r="J52" s="14">
        <f>IF(OR($A52="",J38=""),"",J38-J25)</f>
      </c>
      <c r="K52" s="14">
        <f>IF(OR($A52="",K38=""),"",K38-K25)</f>
      </c>
      <c r="L52" s="14">
        <f>IF(OR($A52="",L38=""),"",L38-L25)</f>
      </c>
      <c r="M52" s="14">
        <f>IF(OR($A52="",M38=""),"",M38-M25)</f>
      </c>
    </row>
    <row r="53" spans="1:13" x14ac:dyDescent="0.25">
      <c r="A53" s="17">
        <f>A13</f>
      </c>
      <c r="B53" s="14">
        <f>IF(OR($A53="",B39=""),"",B39-B26)</f>
      </c>
      <c r="C53" s="14">
        <f>IF(OR($A53="",C39=""),"",C39-C26)</f>
      </c>
      <c r="D53" s="14">
        <f>IF(OR($A53="",D39=""),"",D39-D26)</f>
      </c>
      <c r="E53" s="14">
        <f>IF(OR($A53="",E39=""),"",E39-E26)</f>
      </c>
      <c r="F53" s="14">
        <f>IF(OR($A53="",F39=""),"",F39-F26)</f>
      </c>
      <c r="G53" s="14">
        <f>IF(OR($A53="",G39=""),"",G39-G26)</f>
      </c>
      <c r="H53" s="14">
        <f>IF(OR($A53="",H39=""),"",H39-H26)</f>
      </c>
      <c r="I53" s="14">
        <f>IF(OR($A53="",I39=""),"",I39-I26)</f>
      </c>
      <c r="J53" s="14">
        <f>IF(OR($A53="",J39=""),"",J39-J26)</f>
      </c>
      <c r="K53" s="14">
        <f>IF(OR($A53="",K39=""),"",K39-K26)</f>
      </c>
      <c r="L53" s="14">
        <f>IF(OR($A53="",L39=""),"",L39-L26)</f>
      </c>
      <c r="M53" s="14">
        <f>IF(OR($A53="",M39=""),"",M39-M26)</f>
      </c>
    </row>
    <row r="54" spans="1:13" x14ac:dyDescent="0.25">
      <c r="A54" s="17">
        <f>A14</f>
      </c>
      <c r="B54" s="14">
        <f>IF(OR($A54="",B40=""),"",B40-B27)</f>
      </c>
      <c r="C54" s="14">
        <f>IF(OR($A54="",C40=""),"",C40-C27)</f>
      </c>
      <c r="D54" s="14">
        <f>IF(OR($A54="",D40=""),"",D40-D27)</f>
      </c>
      <c r="E54" s="14">
        <f>IF(OR($A54="",E40=""),"",E40-E27)</f>
      </c>
      <c r="F54" s="14">
        <f>IF(OR($A54="",F40=""),"",F40-F27)</f>
      </c>
      <c r="G54" s="14">
        <f>IF(OR($A54="",G40=""),"",G40-G27)</f>
      </c>
      <c r="H54" s="14">
        <f>IF(OR($A54="",H40=""),"",H40-H27)</f>
      </c>
      <c r="I54" s="14">
        <f>IF(OR($A54="",I40=""),"",I40-I27)</f>
      </c>
      <c r="J54" s="14">
        <f>IF(OR($A54="",J40=""),"",J40-J27)</f>
      </c>
      <c r="K54" s="14">
        <f>IF(OR($A54="",K40=""),"",K40-K27)</f>
      </c>
      <c r="L54" s="14">
        <f>IF(OR($A54="",L40=""),"",L40-L27)</f>
      </c>
      <c r="M54" s="14">
        <f>IF(OR($A54="",M40=""),"",M40-M27)</f>
      </c>
    </row>
  </sheetData>
  <conditionalFormatting sqref="B45:M54">
    <cfRule type="cellIs" dxfId="0" priority="1" operator="notEqual">
      <formula>0</formula>
    </cfRule>
  </conditionalFormatting>
  <pageMargins left="0.7" right="0.7" top="0.75" bottom="0.75" header="0.3" footer="0.3"/>
  <pageSetup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D6020"/>
  </sheetPr>
  <dimension ref="A1:E86"/>
  <sheetViews>
    <sheetView workbookViewId="0" showGridLines="0"/>
  </sheetViews>
  <sheetFormatPr defaultRowHeight="18" outlineLevelRow="0" outlineLevelCol="0" x14ac:dyDescent="55" customHeight="1"/>
  <cols>
    <col min="1" max="1" width="3" customWidth="1"/>
    <col min="2" max="2" width="34" customWidth="1"/>
    <col min="3" max="3" width="22" customWidth="1"/>
    <col min="4" max="4" width="18" customWidth="1"/>
    <col min="5" max="5" width="50" customWidth="1"/>
  </cols>
  <sheetData>
    <row r="1" ht="32" customHeight="1" spans="1:1" x14ac:dyDescent="0.25">
      <c r="A1" s="5" t="s">
        <v>249</v>
      </c>
    </row>
    <row r="2" spans="1:1" x14ac:dyDescent="0.25">
      <c r="A2" s="2" t="s">
        <v>250</v>
      </c>
    </row>
    <row r="3" spans="1:5" x14ac:dyDescent="0.25">
      <c r="A3" s="7"/>
      <c r="B3" s="7"/>
      <c r="C3" s="7"/>
      <c r="D3" s="7"/>
      <c r="E3" s="7"/>
    </row>
    <row r="4" spans="2:5" x14ac:dyDescent="0.25">
      <c r="B4" s="36" t="s">
        <v>251</v>
      </c>
      <c r="C4" s="40" t="s">
        <v>252</v>
      </c>
      <c r="E4" s="35" t="s">
        <v>8</v>
      </c>
    </row>
    <row r="5" spans="2:5" x14ac:dyDescent="0.25">
      <c r="B5" s="36" t="s">
        <v>253</v>
      </c>
      <c r="C5" s="41">
        <v>2026</v>
      </c>
      <c r="E5" s="35" t="s">
        <v>254</v>
      </c>
    </row>
    <row r="6" spans="2:5" x14ac:dyDescent="0.25">
      <c r="B6" s="36" t="s">
        <v>255</v>
      </c>
      <c r="C6" s="40" t="s">
        <v>256</v>
      </c>
      <c r="E6" s="35" t="s">
        <v>257</v>
      </c>
    </row>
    <row r="7" spans="2:5" x14ac:dyDescent="0.25">
      <c r="B7" s="36" t="s">
        <v>258</v>
      </c>
      <c r="C7" s="42">
        <v>0.12</v>
      </c>
      <c r="E7" s="35" t="s">
        <v>259</v>
      </c>
    </row>
    <row r="8" spans="2:5" x14ac:dyDescent="0.25">
      <c r="B8" s="36" t="s">
        <v>260</v>
      </c>
      <c r="C8" s="42">
        <v>0.05</v>
      </c>
      <c r="E8" s="35" t="s">
        <v>261</v>
      </c>
    </row>
    <row r="9" spans="2:5" x14ac:dyDescent="0.25">
      <c r="B9" s="36" t="s">
        <v>262</v>
      </c>
      <c r="C9" s="43">
        <f>IF(C5&lt;=2025,176100,184500)</f>
      </c>
      <c r="E9" s="35" t="s">
        <v>263</v>
      </c>
    </row>
    <row r="11" spans="2:2" x14ac:dyDescent="0.25">
      <c r="B11" s="12" t="s">
        <v>264</v>
      </c>
    </row>
    <row r="12" ht="30" customHeight="1" spans="2:4" x14ac:dyDescent="0.25">
      <c r="B12" s="13" t="s">
        <v>265</v>
      </c>
      <c r="C12" s="13" t="s">
        <v>241</v>
      </c>
      <c r="D12" s="13" t="s">
        <v>266</v>
      </c>
    </row>
    <row r="13" spans="2:5" x14ac:dyDescent="0.25">
      <c r="B13" s="40" t="s">
        <v>55</v>
      </c>
      <c r="C13" s="40" t="s">
        <v>267</v>
      </c>
      <c r="D13" s="39">
        <v>8420</v>
      </c>
      <c r="E13" s="35" t="s">
        <v>268</v>
      </c>
    </row>
    <row r="14" spans="2:4" x14ac:dyDescent="0.25">
      <c r="B14" s="40" t="s">
        <v>75</v>
      </c>
      <c r="C14" s="40" t="s">
        <v>269</v>
      </c>
      <c r="D14" s="39">
        <v>-1250</v>
      </c>
    </row>
    <row r="15" spans="2:4" x14ac:dyDescent="0.25">
      <c r="B15" s="40" t="s">
        <v>105</v>
      </c>
      <c r="C15" s="40" t="s">
        <v>270</v>
      </c>
      <c r="D15" s="39">
        <v>3000</v>
      </c>
    </row>
    <row r="16" spans="2:4" x14ac:dyDescent="0.25">
      <c r="B16" s="40"/>
      <c r="C16" s="40"/>
      <c r="D16" s="39"/>
    </row>
    <row r="17" spans="2:4" x14ac:dyDescent="0.25">
      <c r="B17" s="40"/>
      <c r="C17" s="40"/>
      <c r="D17" s="39"/>
    </row>
    <row r="18" spans="2:4" x14ac:dyDescent="0.25">
      <c r="B18" s="40"/>
      <c r="C18" s="40"/>
      <c r="D18" s="39"/>
    </row>
    <row r="19" spans="2:4" x14ac:dyDescent="0.25">
      <c r="B19" s="40"/>
      <c r="C19" s="40"/>
      <c r="D19" s="39"/>
    </row>
    <row r="20" spans="2:4" x14ac:dyDescent="0.25">
      <c r="B20" s="40"/>
      <c r="C20" s="40"/>
      <c r="D20" s="39"/>
    </row>
    <row r="21" spans="2:4" x14ac:dyDescent="0.25">
      <c r="B21" s="40"/>
      <c r="C21" s="40"/>
      <c r="D21" s="39"/>
    </row>
    <row r="22" spans="2:4" x14ac:dyDescent="0.25">
      <c r="B22" s="40"/>
      <c r="C22" s="40"/>
      <c r="D22" s="39"/>
    </row>
    <row r="24" spans="2:2" x14ac:dyDescent="0.25">
      <c r="B24" s="12" t="s">
        <v>271</v>
      </c>
    </row>
    <row r="25" ht="30" customHeight="1" spans="2:3" x14ac:dyDescent="0.25">
      <c r="B25" s="13" t="s">
        <v>39</v>
      </c>
      <c r="C25" s="13" t="s">
        <v>272</v>
      </c>
    </row>
    <row r="26" spans="2:5" x14ac:dyDescent="0.25">
      <c r="B26" s="40" t="s">
        <v>54</v>
      </c>
      <c r="C26" s="40" t="s">
        <v>149</v>
      </c>
      <c r="E26" s="35" t="s">
        <v>273</v>
      </c>
    </row>
    <row r="27" spans="2:3" x14ac:dyDescent="0.25">
      <c r="B27" s="40" t="s">
        <v>58</v>
      </c>
      <c r="C27" s="40" t="s">
        <v>149</v>
      </c>
    </row>
    <row r="28" spans="2:3" x14ac:dyDescent="0.25">
      <c r="B28" s="40" t="s">
        <v>157</v>
      </c>
      <c r="C28" s="40" t="s">
        <v>156</v>
      </c>
    </row>
    <row r="29" spans="2:3" x14ac:dyDescent="0.25">
      <c r="B29" s="40"/>
      <c r="C29" s="40"/>
    </row>
    <row r="30" spans="2:3" x14ac:dyDescent="0.25">
      <c r="B30" s="40"/>
      <c r="C30" s="40"/>
    </row>
    <row r="31" spans="2:3" x14ac:dyDescent="0.25">
      <c r="B31" s="40"/>
      <c r="C31" s="40"/>
    </row>
    <row r="32" spans="2:3" x14ac:dyDescent="0.25">
      <c r="B32" s="40"/>
      <c r="C32" s="40"/>
    </row>
    <row r="33" spans="2:3" x14ac:dyDescent="0.25">
      <c r="B33" s="40"/>
      <c r="C33" s="40"/>
    </row>
    <row r="34" spans="2:3" x14ac:dyDescent="0.25">
      <c r="B34" s="40"/>
      <c r="C34" s="40"/>
    </row>
    <row r="35" spans="2:3" x14ac:dyDescent="0.25">
      <c r="B35" s="40"/>
      <c r="C35" s="40"/>
    </row>
    <row r="37" spans="2:2" x14ac:dyDescent="0.25">
      <c r="B37" s="12" t="s">
        <v>274</v>
      </c>
    </row>
    <row r="38" ht="30" customHeight="1" spans="2:4" x14ac:dyDescent="0.25">
      <c r="B38" s="13" t="s">
        <v>39</v>
      </c>
      <c r="C38" s="13" t="s">
        <v>272</v>
      </c>
      <c r="D38" s="13" t="s">
        <v>275</v>
      </c>
    </row>
    <row r="39" spans="2:5" x14ac:dyDescent="0.25">
      <c r="B39" s="40" t="s">
        <v>85</v>
      </c>
      <c r="C39" s="40" t="s">
        <v>152</v>
      </c>
      <c r="D39" s="44">
        <v>1</v>
      </c>
      <c r="E39" s="35" t="s">
        <v>276</v>
      </c>
    </row>
    <row r="40" spans="2:4" x14ac:dyDescent="0.25">
      <c r="B40" s="40" t="s">
        <v>82</v>
      </c>
      <c r="C40" s="40" t="s">
        <v>160</v>
      </c>
      <c r="D40" s="44">
        <v>1</v>
      </c>
    </row>
    <row r="41" spans="2:4" x14ac:dyDescent="0.25">
      <c r="B41" s="40" t="s">
        <v>277</v>
      </c>
      <c r="C41" s="40" t="s">
        <v>161</v>
      </c>
      <c r="D41" s="44">
        <v>1</v>
      </c>
    </row>
    <row r="42" spans="2:4" x14ac:dyDescent="0.25">
      <c r="B42" s="40" t="s">
        <v>165</v>
      </c>
      <c r="C42" s="40" t="s">
        <v>164</v>
      </c>
      <c r="D42" s="44">
        <v>1</v>
      </c>
    </row>
    <row r="43" spans="2:4" x14ac:dyDescent="0.25">
      <c r="B43" s="40" t="s">
        <v>119</v>
      </c>
      <c r="C43" s="40" t="s">
        <v>166</v>
      </c>
      <c r="D43" s="44">
        <v>1</v>
      </c>
    </row>
    <row r="44" spans="2:4" x14ac:dyDescent="0.25">
      <c r="B44" s="40" t="s">
        <v>278</v>
      </c>
      <c r="C44" s="40" t="s">
        <v>167</v>
      </c>
      <c r="D44" s="44">
        <v>1</v>
      </c>
    </row>
    <row r="45" spans="2:4" x14ac:dyDescent="0.25">
      <c r="B45" s="40" t="s">
        <v>279</v>
      </c>
      <c r="C45" s="40" t="s">
        <v>169</v>
      </c>
      <c r="D45" s="44">
        <v>1</v>
      </c>
    </row>
    <row r="46" spans="2:4" x14ac:dyDescent="0.25">
      <c r="B46" s="40" t="s">
        <v>97</v>
      </c>
      <c r="C46" s="40" t="s">
        <v>171</v>
      </c>
      <c r="D46" s="44">
        <v>1</v>
      </c>
    </row>
    <row r="47" spans="2:4" x14ac:dyDescent="0.25">
      <c r="B47" s="40" t="s">
        <v>174</v>
      </c>
      <c r="C47" s="40" t="s">
        <v>173</v>
      </c>
      <c r="D47" s="44">
        <v>1</v>
      </c>
    </row>
    <row r="48" spans="2:4" x14ac:dyDescent="0.25">
      <c r="B48" s="40" t="s">
        <v>176</v>
      </c>
      <c r="C48" s="40" t="s">
        <v>175</v>
      </c>
      <c r="D48" s="44">
        <v>1</v>
      </c>
    </row>
    <row r="49" spans="2:4" x14ac:dyDescent="0.25">
      <c r="B49" s="40" t="s">
        <v>108</v>
      </c>
      <c r="C49" s="40" t="s">
        <v>177</v>
      </c>
      <c r="D49" s="44">
        <v>1</v>
      </c>
    </row>
    <row r="50" spans="2:4" x14ac:dyDescent="0.25">
      <c r="B50" s="40" t="s">
        <v>112</v>
      </c>
      <c r="C50" s="40" t="s">
        <v>179</v>
      </c>
      <c r="D50" s="44">
        <v>1</v>
      </c>
    </row>
    <row r="51" spans="2:4" x14ac:dyDescent="0.25">
      <c r="B51" s="40" t="s">
        <v>280</v>
      </c>
      <c r="C51" s="40" t="s">
        <v>180</v>
      </c>
      <c r="D51" s="44">
        <v>1</v>
      </c>
    </row>
    <row r="52" spans="2:4" x14ac:dyDescent="0.25">
      <c r="B52" s="40" t="s">
        <v>281</v>
      </c>
      <c r="C52" s="40" t="s">
        <v>182</v>
      </c>
      <c r="D52" s="44">
        <v>1</v>
      </c>
    </row>
    <row r="53" spans="2:4" x14ac:dyDescent="0.25">
      <c r="B53" s="40" t="s">
        <v>71</v>
      </c>
      <c r="C53" s="40" t="s">
        <v>184</v>
      </c>
      <c r="D53" s="44">
        <v>1</v>
      </c>
    </row>
    <row r="54" spans="2:4" x14ac:dyDescent="0.25">
      <c r="B54" s="40" t="s">
        <v>187</v>
      </c>
      <c r="C54" s="40" t="s">
        <v>186</v>
      </c>
      <c r="D54" s="44">
        <v>1</v>
      </c>
    </row>
    <row r="55" spans="2:4" x14ac:dyDescent="0.25">
      <c r="B55" s="40" t="s">
        <v>91</v>
      </c>
      <c r="C55" s="40" t="s">
        <v>188</v>
      </c>
      <c r="D55" s="44">
        <v>1</v>
      </c>
    </row>
    <row r="56" spans="2:4" x14ac:dyDescent="0.25">
      <c r="B56" s="40" t="s">
        <v>130</v>
      </c>
      <c r="C56" s="40" t="s">
        <v>189</v>
      </c>
      <c r="D56" s="44">
        <v>1</v>
      </c>
    </row>
    <row r="57" spans="2:4" x14ac:dyDescent="0.25">
      <c r="B57" s="40" t="s">
        <v>125</v>
      </c>
      <c r="C57" s="40" t="s">
        <v>190</v>
      </c>
      <c r="D57" s="44">
        <v>1</v>
      </c>
    </row>
    <row r="58" spans="2:4" x14ac:dyDescent="0.25">
      <c r="B58" s="40" t="s">
        <v>100</v>
      </c>
      <c r="C58" s="40" t="s">
        <v>191</v>
      </c>
      <c r="D58" s="44">
        <v>0.5</v>
      </c>
    </row>
    <row r="59" spans="2:4" x14ac:dyDescent="0.25">
      <c r="B59" s="40" t="s">
        <v>195</v>
      </c>
      <c r="C59" s="40" t="s">
        <v>194</v>
      </c>
      <c r="D59" s="44">
        <v>1</v>
      </c>
    </row>
    <row r="60" spans="2:4" x14ac:dyDescent="0.25">
      <c r="B60" s="40" t="s">
        <v>79</v>
      </c>
      <c r="C60" s="40" t="s">
        <v>194</v>
      </c>
      <c r="D60" s="44">
        <v>1</v>
      </c>
    </row>
    <row r="61" spans="2:4" x14ac:dyDescent="0.25">
      <c r="B61" s="40" t="s">
        <v>197</v>
      </c>
      <c r="C61" s="40" t="s">
        <v>196</v>
      </c>
      <c r="D61" s="44">
        <v>1</v>
      </c>
    </row>
    <row r="62" spans="2:4" x14ac:dyDescent="0.25">
      <c r="B62" s="40" t="s">
        <v>74</v>
      </c>
      <c r="C62" s="40" t="s">
        <v>198</v>
      </c>
      <c r="D62" s="44">
        <v>1</v>
      </c>
    </row>
    <row r="63" spans="2:4" x14ac:dyDescent="0.25">
      <c r="B63" s="40" t="s">
        <v>94</v>
      </c>
      <c r="C63" s="40" t="s">
        <v>198</v>
      </c>
      <c r="D63" s="44">
        <v>1</v>
      </c>
    </row>
    <row r="64" spans="2:4" x14ac:dyDescent="0.25">
      <c r="B64" s="40" t="s">
        <v>134</v>
      </c>
      <c r="C64" s="40" t="s">
        <v>198</v>
      </c>
      <c r="D64" s="44">
        <v>1</v>
      </c>
    </row>
    <row r="65" spans="2:4" x14ac:dyDescent="0.25">
      <c r="B65" s="40" t="s">
        <v>199</v>
      </c>
      <c r="C65" s="40" t="s">
        <v>198</v>
      </c>
      <c r="D65" s="44">
        <v>1</v>
      </c>
    </row>
    <row r="66" spans="2:4" x14ac:dyDescent="0.25">
      <c r="B66" s="40" t="s">
        <v>204</v>
      </c>
      <c r="C66" s="40" t="s">
        <v>203</v>
      </c>
      <c r="D66" s="44">
        <v>1</v>
      </c>
    </row>
    <row r="67" spans="2:4" x14ac:dyDescent="0.25">
      <c r="B67" s="40"/>
      <c r="C67" s="40"/>
      <c r="D67" s="44">
        <v>1</v>
      </c>
    </row>
    <row r="68" spans="2:4" x14ac:dyDescent="0.25">
      <c r="B68" s="40"/>
      <c r="C68" s="40"/>
      <c r="D68" s="44">
        <v>1</v>
      </c>
    </row>
    <row r="69" spans="2:4" x14ac:dyDescent="0.25">
      <c r="B69" s="40"/>
      <c r="C69" s="40"/>
      <c r="D69" s="44">
        <v>1</v>
      </c>
    </row>
    <row r="70" spans="2:4" x14ac:dyDescent="0.25">
      <c r="B70" s="40"/>
      <c r="C70" s="40"/>
      <c r="D70" s="44">
        <v>1</v>
      </c>
    </row>
    <row r="71" spans="2:4" x14ac:dyDescent="0.25">
      <c r="B71" s="40"/>
      <c r="C71" s="40"/>
      <c r="D71" s="44">
        <v>1</v>
      </c>
    </row>
    <row r="72" spans="2:4" x14ac:dyDescent="0.25">
      <c r="B72" s="40"/>
      <c r="C72" s="40"/>
      <c r="D72" s="44">
        <v>1</v>
      </c>
    </row>
    <row r="73" spans="2:4" x14ac:dyDescent="0.25">
      <c r="B73" s="40"/>
      <c r="C73" s="40"/>
      <c r="D73" s="44">
        <v>1</v>
      </c>
    </row>
    <row r="74" spans="2:4" x14ac:dyDescent="0.25">
      <c r="B74" s="40"/>
      <c r="C74" s="40"/>
      <c r="D74" s="44">
        <v>1</v>
      </c>
    </row>
    <row r="75" spans="2:4" x14ac:dyDescent="0.25">
      <c r="B75" s="40"/>
      <c r="C75" s="40"/>
      <c r="D75" s="44">
        <v>1</v>
      </c>
    </row>
    <row r="76" spans="2:4" x14ac:dyDescent="0.25">
      <c r="B76" s="40"/>
      <c r="C76" s="40"/>
      <c r="D76" s="44">
        <v>1</v>
      </c>
    </row>
    <row r="77" spans="2:4" x14ac:dyDescent="0.25">
      <c r="B77" s="40"/>
      <c r="C77" s="40"/>
      <c r="D77" s="44">
        <v>1</v>
      </c>
    </row>
    <row r="78" spans="2:4" x14ac:dyDescent="0.25">
      <c r="B78" s="40"/>
      <c r="C78" s="40"/>
      <c r="D78" s="44">
        <v>1</v>
      </c>
    </row>
    <row r="81" spans="2:2" x14ac:dyDescent="0.25">
      <c r="B81" s="12" t="s">
        <v>282</v>
      </c>
    </row>
    <row r="82" spans="2:5" x14ac:dyDescent="0.25">
      <c r="B82" s="36" t="s">
        <v>283</v>
      </c>
      <c r="C82" s="35" t="s">
        <v>284</v>
      </c>
      <c r="D82" s="35"/>
      <c r="E82" s="35"/>
    </row>
    <row r="83" spans="2:5" x14ac:dyDescent="0.25">
      <c r="B83" s="36" t="s">
        <v>103</v>
      </c>
      <c r="C83" s="35" t="s">
        <v>285</v>
      </c>
      <c r="D83" s="35"/>
      <c r="E83" s="35"/>
    </row>
    <row r="84" spans="2:5" x14ac:dyDescent="0.25">
      <c r="B84" s="36" t="s">
        <v>88</v>
      </c>
      <c r="C84" s="35" t="s">
        <v>286</v>
      </c>
      <c r="D84" s="35"/>
      <c r="E84" s="35"/>
    </row>
    <row r="85" spans="2:5" x14ac:dyDescent="0.25">
      <c r="B85" s="36" t="s">
        <v>122</v>
      </c>
      <c r="C85" s="35" t="s">
        <v>287</v>
      </c>
      <c r="D85" s="35"/>
      <c r="E85" s="35"/>
    </row>
    <row r="86" spans="2:5" x14ac:dyDescent="0.25">
      <c r="B86" s="36" t="s">
        <v>115</v>
      </c>
      <c r="C86" s="35" t="s">
        <v>288</v>
      </c>
      <c r="D86" s="35"/>
      <c r="E86" s="35"/>
    </row>
  </sheetData>
  <mergeCells count="5">
    <mergeCell ref="C82:E82"/>
    <mergeCell ref="C83:E83"/>
    <mergeCell ref="C84:E84"/>
    <mergeCell ref="C85:E85"/>
    <mergeCell ref="C86:E86"/>
  </mergeCells>
  <dataValidations count="4">
    <dataValidation type="list" allowBlank="1" sqref="C13:C22">
      <formula1>"Checking,Savings,Credit card,Cash"</formula1>
    </dataValidation>
    <dataValidation type="list" allowBlank="1" sqref="C26:C35">
      <formula1>"1,6"</formula1>
    </dataValidation>
    <dataValidation type="list" allowBlank="1" sqref="C39:C78">
      <formula1>"4,8,9,10,11,13,14,15,16a,16b,17,18,19,20a,20b,21,22,23,24a,24b,25,26,27a,30"</formula1>
    </dataValidation>
    <dataValidation type="list" sqref="C6">
      <formula1>"Yes,No"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workbookViewId="0" showGridLines="0"/>
  </sheetViews>
  <sheetFormatPr defaultRowHeight="18" outlineLevelRow="0" outlineLevelCol="0" x14ac:dyDescent="55" customHeight="1"/>
  <sheetData>
    <row r="1" spans="1:3" x14ac:dyDescent="0.25">
      <c r="A1">
        <f>Setup!$B$26&amp;""</f>
      </c>
      <c r="B1">
        <f>Setup!$B$39&amp;""</f>
      </c>
      <c r="C1">
        <f>Setup!$B$13&amp;""</f>
      </c>
    </row>
    <row r="2" spans="1:3" x14ac:dyDescent="0.25">
      <c r="A2">
        <f>Setup!$B$27&amp;""</f>
      </c>
      <c r="B2">
        <f>Setup!$B$40&amp;""</f>
      </c>
      <c r="C2">
        <f>Setup!$B$14&amp;""</f>
      </c>
    </row>
    <row r="3" spans="1:3" x14ac:dyDescent="0.25">
      <c r="A3">
        <f>Setup!$B$28&amp;""</f>
      </c>
      <c r="B3">
        <f>Setup!$B$41&amp;""</f>
      </c>
      <c r="C3">
        <f>Setup!$B$15&amp;""</f>
      </c>
    </row>
    <row r="4" spans="1:3" x14ac:dyDescent="0.25">
      <c r="A4">
        <f>Setup!$B$29&amp;""</f>
      </c>
      <c r="B4">
        <f>Setup!$B$42&amp;""</f>
      </c>
      <c r="C4">
        <f>Setup!$B$16&amp;""</f>
      </c>
    </row>
    <row r="5" spans="1:3" x14ac:dyDescent="0.25">
      <c r="A5">
        <f>Setup!$B$30&amp;""</f>
      </c>
      <c r="B5">
        <f>Setup!$B$43&amp;""</f>
      </c>
      <c r="C5">
        <f>Setup!$B$17&amp;""</f>
      </c>
    </row>
    <row r="6" spans="1:3" x14ac:dyDescent="0.25">
      <c r="A6">
        <f>Setup!$B$31&amp;""</f>
      </c>
      <c r="B6">
        <f>Setup!$B$44&amp;""</f>
      </c>
      <c r="C6">
        <f>Setup!$B$18&amp;""</f>
      </c>
    </row>
    <row r="7" spans="1:3" x14ac:dyDescent="0.25">
      <c r="A7">
        <f>Setup!$B$32&amp;""</f>
      </c>
      <c r="B7">
        <f>Setup!$B$45&amp;""</f>
      </c>
      <c r="C7">
        <f>Setup!$B$19&amp;""</f>
      </c>
    </row>
    <row r="8" spans="1:3" x14ac:dyDescent="0.25">
      <c r="A8">
        <f>Setup!$B$33&amp;""</f>
      </c>
      <c r="B8">
        <f>Setup!$B$46&amp;""</f>
      </c>
      <c r="C8">
        <f>Setup!$B$20&amp;""</f>
      </c>
    </row>
    <row r="9" spans="1:3" x14ac:dyDescent="0.25">
      <c r="A9">
        <f>Setup!$B$34&amp;""</f>
      </c>
      <c r="B9">
        <f>Setup!$B$47&amp;""</f>
      </c>
      <c r="C9">
        <f>Setup!$B$21&amp;""</f>
      </c>
    </row>
    <row r="10" spans="1:3" x14ac:dyDescent="0.25">
      <c r="A10">
        <f>Setup!$B$35&amp;""</f>
      </c>
      <c r="B10">
        <f>Setup!$B$48&amp;""</f>
      </c>
      <c r="C10">
        <f>Setup!$B$22&amp;""</f>
      </c>
    </row>
    <row r="11" spans="1:2" x14ac:dyDescent="0.25">
      <c r="A11" t="s">
        <v>283</v>
      </c>
      <c r="B11">
        <f>Setup!$B$49&amp;""</f>
      </c>
    </row>
    <row r="12" spans="2:2" x14ac:dyDescent="0.25">
      <c r="B12">
        <f>Setup!$B$50&amp;""</f>
      </c>
    </row>
    <row r="13" spans="2:2" x14ac:dyDescent="0.25">
      <c r="B13">
        <f>Setup!$B$51&amp;""</f>
      </c>
    </row>
    <row r="14" spans="2:2" x14ac:dyDescent="0.25">
      <c r="B14">
        <f>Setup!$B$52&amp;""</f>
      </c>
    </row>
    <row r="15" spans="2:2" x14ac:dyDescent="0.25">
      <c r="B15">
        <f>Setup!$B$53&amp;""</f>
      </c>
    </row>
    <row r="16" spans="2:2" x14ac:dyDescent="0.25">
      <c r="B16">
        <f>Setup!$B$54&amp;""</f>
      </c>
    </row>
    <row r="17" spans="2:2" x14ac:dyDescent="0.25">
      <c r="B17">
        <f>Setup!$B$55&amp;""</f>
      </c>
    </row>
    <row r="18" spans="2:2" x14ac:dyDescent="0.25">
      <c r="B18">
        <f>Setup!$B$56&amp;""</f>
      </c>
    </row>
    <row r="19" spans="2:2" x14ac:dyDescent="0.25">
      <c r="B19">
        <f>Setup!$B$57&amp;""</f>
      </c>
    </row>
    <row r="20" spans="2:2" x14ac:dyDescent="0.25">
      <c r="B20">
        <f>Setup!$B$58&amp;""</f>
      </c>
    </row>
    <row r="21" spans="2:2" x14ac:dyDescent="0.25">
      <c r="B21">
        <f>Setup!$B$59&amp;""</f>
      </c>
    </row>
    <row r="22" spans="2:2" x14ac:dyDescent="0.25">
      <c r="B22">
        <f>Setup!$B$60&amp;""</f>
      </c>
    </row>
    <row r="23" spans="2:2" x14ac:dyDescent="0.25">
      <c r="B23">
        <f>Setup!$B$61&amp;""</f>
      </c>
    </row>
    <row r="24" spans="2:2" x14ac:dyDescent="0.25">
      <c r="B24">
        <f>Setup!$B$62&amp;""</f>
      </c>
    </row>
    <row r="25" spans="2:2" x14ac:dyDescent="0.25">
      <c r="B25">
        <f>Setup!$B$63&amp;""</f>
      </c>
    </row>
    <row r="26" spans="2:2" x14ac:dyDescent="0.25">
      <c r="B26">
        <f>Setup!$B$64&amp;""</f>
      </c>
    </row>
    <row r="27" spans="2:2" x14ac:dyDescent="0.25">
      <c r="B27">
        <f>Setup!$B$65&amp;""</f>
      </c>
    </row>
    <row r="28" spans="2:2" x14ac:dyDescent="0.25">
      <c r="B28">
        <f>Setup!$B$66&amp;""</f>
      </c>
    </row>
    <row r="29" spans="2:2" x14ac:dyDescent="0.25">
      <c r="B29">
        <f>Setup!$B$67&amp;""</f>
      </c>
    </row>
    <row r="30" spans="2:2" x14ac:dyDescent="0.25">
      <c r="B30">
        <f>Setup!$B$68&amp;""</f>
      </c>
    </row>
    <row r="31" spans="2:2" x14ac:dyDescent="0.25">
      <c r="B31">
        <f>Setup!$B$69&amp;""</f>
      </c>
    </row>
    <row r="32" spans="2:2" x14ac:dyDescent="0.25">
      <c r="B32">
        <f>Setup!$B$70&amp;""</f>
      </c>
    </row>
    <row r="33" spans="2:2" x14ac:dyDescent="0.25">
      <c r="B33">
        <f>Setup!$B$71&amp;""</f>
      </c>
    </row>
    <row r="34" spans="2:2" x14ac:dyDescent="0.25">
      <c r="B34">
        <f>Setup!$B$72&amp;""</f>
      </c>
    </row>
    <row r="35" spans="2:2" x14ac:dyDescent="0.25">
      <c r="B35">
        <f>Setup!$B$73&amp;""</f>
      </c>
    </row>
    <row r="36" spans="2:2" x14ac:dyDescent="0.25">
      <c r="B36">
        <f>Setup!$B$74&amp;""</f>
      </c>
    </row>
    <row r="37" spans="2:2" x14ac:dyDescent="0.25">
      <c r="B37">
        <f>Setup!$B$75&amp;""</f>
      </c>
    </row>
    <row r="38" spans="2:2" x14ac:dyDescent="0.25">
      <c r="B38">
        <f>Setup!$B$76&amp;""</f>
      </c>
    </row>
    <row r="39" spans="2:2" x14ac:dyDescent="0.25">
      <c r="B39">
        <f>Setup!$B$77&amp;""</f>
      </c>
    </row>
    <row r="40" spans="2:2" x14ac:dyDescent="0.25">
      <c r="B40">
        <f>Setup!$B$78&amp;""</f>
      </c>
    </row>
    <row r="41" spans="2:2" x14ac:dyDescent="0.25">
      <c r="B41" t="s">
        <v>103</v>
      </c>
    </row>
    <row r="42" spans="2:2" x14ac:dyDescent="0.25">
      <c r="B42" t="s">
        <v>88</v>
      </c>
    </row>
    <row r="43" spans="2:2" x14ac:dyDescent="0.25">
      <c r="B43" t="s">
        <v>122</v>
      </c>
    </row>
    <row r="44" spans="2:2" x14ac:dyDescent="0.25">
      <c r="B44" t="s">
        <v>115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Start here</vt:lpstr>
      <vt:lpstr>Dashboard</vt:lpstr>
      <vt:lpstr>Income</vt:lpstr>
      <vt:lpstr>Expenses</vt:lpstr>
      <vt:lpstr>Monthly P&amp;L</vt:lpstr>
      <vt:lpstr>Schedule C</vt:lpstr>
      <vt:lpstr>Estimated tax</vt:lpstr>
      <vt:lpstr>Sales tax</vt:lpstr>
      <vt:lpstr>Accounts</vt:lpstr>
      <vt:lpstr>Setup</vt:lpstr>
      <vt:lpstr>Lists</vt:lpstr>
    </vt:vector>
  </TitlesOfParts>
  <Company>Ledgerbrook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Ledgerbrook</dc:creator>
  <dc:title>Small Business Bookkeeping Template</dc:title>
  <dc:subject/>
  <dc:description/>
  <cp:keywords/>
  <cp:category/>
  <cp:lastModifiedBy>Unknown</cp:lastModifiedBy>
  <dcterms:created xsi:type="dcterms:W3CDTF">2026-10-11T02:43:25Z</dcterms:created>
  <dcterms:modified xsi:type="dcterms:W3CDTF">2026-10-11T02:43:25Z</dcterms:modified>
</cp:coreProperties>
</file>